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65" windowWidth="11835" windowHeight="9165" activeTab="0"/>
  </bookViews>
  <sheets>
    <sheet name="Лист1" sheetId="1" r:id="rId1"/>
    <sheet name="Формула 2" sheetId="2" state="hidden" r:id="rId2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ИСТОЧНИК">#REF!</definedName>
    <definedName name="мил">{0,"овz";1,"z";2,"аz";5,"овz"}</definedName>
    <definedName name="_xlnm.Print_Area" localSheetId="0">'Лист1'!$A$3:$AM$158</definedName>
    <definedName name="тыс">{0,"тысячz";1,"тысячаz";2,"тысячиz";5,"тысячz"}</definedName>
  </definedNames>
  <calcPr fullCalcOnLoad="1"/>
</workbook>
</file>

<file path=xl/comments1.xml><?xml version="1.0" encoding="utf-8"?>
<comments xmlns="http://schemas.openxmlformats.org/spreadsheetml/2006/main">
  <authors>
    <author>Putiata</author>
    <author>Aliabeva</author>
    <author>kalugina</author>
  </authors>
  <commentList>
    <comment ref="B19" authorId="0">
      <text>
        <r>
          <rPr>
            <sz val="9"/>
            <rFont val="Tahoma"/>
            <family val="2"/>
          </rPr>
          <t xml:space="preserve">
ПОСЛЕ ЩЕЛЧКА ПО ЯЧЕЙКЕ;
НАЖАТЬ НА КНОПКУ С ТРЕУГОЛЬНИКОМ ВЫБРАТЬ ИЗ СПИСКА НАИМЕНОВАНИЕ;
В ЯЧЕЙКИ СПРАВА ВНЕСТИ УКАЗАННЫЕ ХАРАКТЕРИСТИКИ
ДО ПЕЧАТИ ОТРЕГУЛИРОВАТЬ ВЫСОТУ СТРОКИ, ЛИШНИЕ СТРОКИ МОЖНО СКРЫТЬ.</t>
        </r>
      </text>
    </comment>
    <comment ref="B42" authorId="0">
      <text>
        <r>
          <rPr>
            <sz val="9"/>
            <rFont val="Tahoma"/>
            <family val="2"/>
          </rPr>
          <t xml:space="preserve">
ПОСЛЕ ЩЕЛЧКА ПО ЯЧЕЙКЕ;
НАЖАТЬ НА КНОПКУ С ТРЕУГОЛЬНИКОМ ВЫБРАТЬ ИЗ СПИСКА НАИМЕНОВАНИЕ;
ДО ПЕЧАТИ ОТРЕГУЛИРОВАТЬ ВЫСОТУ СТРОКИ, ЛИШНИЕ СТРОКИ МОЖНО СКРЫТЬ.
</t>
        </r>
      </text>
    </comment>
    <comment ref="B29" authorId="1">
      <text>
        <r>
          <rPr>
            <sz val="9"/>
            <rFont val="Tahoma"/>
            <family val="2"/>
          </rPr>
          <t xml:space="preserve">
ПОСЛЕ ЩЕЛЧКА ПО ЯЧЕЙКЕ;
НАЖАТЬ НА КНОПКУ С ТРЕУГОЛЬНИКОМ ВЫБРАТЬ ИЗ СПИСКА НАИМЕНОВАНИЕ;
ДО ПЕЧАТИ ОТРЕГУЛИРОВАТЬ ВЫСОТУ СТРОКИ, ЛИШНИЕ СТРОКИ МОЖНО СКРЫТЬ.
</t>
        </r>
      </text>
    </comment>
    <comment ref="B71" authorId="1">
      <text>
        <r>
          <rPr>
            <sz val="9"/>
            <rFont val="Tahoma"/>
            <family val="2"/>
          </rPr>
          <t xml:space="preserve">
ДАННЫЕ АВТОМАТИЧЕСКИ ПОПАДАЮТ В ДОГОВОР И АКТ В ЭТОМ ФАЙЛЕ;
ПРОВЕРИТЬ НАЛИЧИЕ УНП ИЛИ УНН.
ЧТОБЫ ЗАПИСЬ В ДАННОМ ПОЛЕ ПОШЛА С НОВОЙ СТРОКИ, НАЖМИТЕ ALT+ENTER;
ДО ПЕЧАТИ ОТРЕГУЛИРОВАТЬ ВЫСОТУ СТРОКИ
</t>
        </r>
      </text>
    </comment>
    <comment ref="B73" authorId="1">
      <text>
        <r>
          <rPr>
            <sz val="9"/>
            <rFont val="Tahoma"/>
            <family val="2"/>
          </rPr>
          <t xml:space="preserve">
ДАННЫЕ АВТОМАТИЧЕСКИ ПОПАДАЮТ В ДОГОВОР, АКТ И СЧЕТ В ЭТОМ ФАЙЛЕ;
ПРОВЕРИТЬ НАЛИЧИЕ УНП ИЛИ УНН.
ЧТОБЫ ЗАПИСЬ В ДАННОМ ПОЛЕ ПОШЛА С НОВОЙ СТРОКИ, НАЖМИТЕ ALT+ENTER;
ДО ПЕЧАТИ ОТРЕГУЛИРОВАТЬ ВЫСОТУ СТРОКИ
</t>
        </r>
      </text>
    </comment>
    <comment ref="W6" authorId="1">
      <text>
        <r>
          <rPr>
            <sz val="9"/>
            <rFont val="Tahoma"/>
            <family val="2"/>
          </rPr>
          <t xml:space="preserve">ВЫБРАТЬ ИЗ СПИСКА УПРАВЛЕНИЕ ПО МЕСТУ ОБРАЩЕНИЯ
</t>
        </r>
      </text>
    </comment>
    <comment ref="B10" authorId="1">
      <text>
        <r>
          <rPr>
            <sz val="9"/>
            <rFont val="Tahoma"/>
            <family val="2"/>
          </rPr>
          <t xml:space="preserve">
ВНЕСТИ НАИМЕНОВАНИЕ ОРГАНИЗАЦИИ ПО ДОЛГОСРОЧНОМУ ДОГОВОРУ 
ДАННЫЕ АВТОМАТИЧЕСКИ ПОПАДАЮТ В СЧЕТ 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АКТ 
</t>
        </r>
      </text>
    </comment>
    <comment ref="Q11" authorId="2">
      <text>
        <r>
          <rPr>
            <sz val="8"/>
            <rFont val="Tahoma"/>
            <family val="2"/>
          </rPr>
          <t>ВВЕСТИ НОМЕР 
ДОЛГОСРОЧНОГО ДОГОВОРА</t>
        </r>
      </text>
    </comment>
    <comment ref="AC11" authorId="2">
      <text>
        <r>
          <rPr>
            <sz val="9"/>
            <rFont val="Tahoma"/>
            <family val="2"/>
          </rPr>
          <t>ВВЕСТИ ДАТУ ДОЛГОСРОЧНОГО ДОГОВОРА</t>
        </r>
      </text>
    </comment>
  </commentList>
</comments>
</file>

<file path=xl/sharedStrings.xml><?xml version="1.0" encoding="utf-8"?>
<sst xmlns="http://schemas.openxmlformats.org/spreadsheetml/2006/main" count="258" uniqueCount="213">
  <si>
    <t>ИСПОЛНИТЕЛЬ:</t>
  </si>
  <si>
    <t>ЗАКАЗЧИК:</t>
  </si>
  <si>
    <t xml:space="preserve">АКТ № </t>
  </si>
  <si>
    <t>сдачи-приемки оказанных услуг</t>
  </si>
  <si>
    <t>"</t>
  </si>
  <si>
    <t>г.</t>
  </si>
  <si>
    <t>от</t>
  </si>
  <si>
    <t>Наименование услуг (работ)</t>
  </si>
  <si>
    <t>Кол-во ед.</t>
  </si>
  <si>
    <t>ИТОГО:</t>
  </si>
  <si>
    <t>ВСЕГО:</t>
  </si>
  <si>
    <t>(подпись)</t>
  </si>
  <si>
    <t>М.П.</t>
  </si>
  <si>
    <t>Перевод числа в сумму прописью</t>
  </si>
  <si>
    <r>
      <t xml:space="preserve">Формат: </t>
    </r>
    <r>
      <rPr>
        <b/>
        <sz val="10"/>
        <color indexed="56"/>
        <rFont val="Arial"/>
        <family val="2"/>
      </rPr>
      <t>"</t>
    </r>
    <r>
      <rPr>
        <b/>
        <i/>
        <sz val="10"/>
        <color indexed="56"/>
        <rFont val="Arial"/>
        <family val="2"/>
      </rPr>
      <t>Пропись</t>
    </r>
    <r>
      <rPr>
        <b/>
        <sz val="10"/>
        <color indexed="56"/>
        <rFont val="Arial"/>
        <family val="2"/>
      </rPr>
      <t xml:space="preserve"> рублей 00 копеек"</t>
    </r>
  </si>
  <si>
    <t>Примеры</t>
  </si>
  <si>
    <t>Результат преобразования</t>
  </si>
  <si>
    <t>Случайные примеры:</t>
  </si>
  <si>
    <t>ПЛАТЕЛЬЩИК:</t>
  </si>
  <si>
    <t>Ставка НДС 20%:</t>
  </si>
  <si>
    <t>№</t>
  </si>
  <si>
    <t>После проведения оплаты "Заказчик" предоставляет "Исполнителю" копию платежного поручения.</t>
  </si>
  <si>
    <t>СЧЕТ-ФАКТУРА №</t>
  </si>
  <si>
    <t>(Ф.И.О.)</t>
  </si>
  <si>
    <t>Юридический адрес:</t>
  </si>
  <si>
    <t>Банковские реквизиты:</t>
  </si>
  <si>
    <t>Счет-фактура выписана на основании договора от</t>
  </si>
  <si>
    <t>(банковские реквизиты)</t>
  </si>
  <si>
    <t>Основанием, подтверждающим оказание платных услуг, является акт сдачи-приемки оказанных услуг.</t>
  </si>
  <si>
    <t>Произвести оплату в соответствии с условиями договора.</t>
  </si>
  <si>
    <t>по договору №</t>
  </si>
  <si>
    <t>на сумму:</t>
  </si>
  <si>
    <t>Стоимость без НДС, бел.руб</t>
  </si>
  <si>
    <t>НДС, бел.руб.</t>
  </si>
  <si>
    <t>Стоимость с НДС, бел.руб.</t>
  </si>
  <si>
    <t>Стоимость за ед. без НДС, бел.руб</t>
  </si>
  <si>
    <t>Настоящий акт составлен о том, что: 
ИСПОЛНИТЕЛЬ оказал услуги(у)</t>
  </si>
  <si>
    <t>ЗАКАЗЧИК принял услуги(у)</t>
  </si>
  <si>
    <t>Услуги(у) оказал:</t>
  </si>
  <si>
    <t>(должность)</t>
  </si>
  <si>
    <t>№ п/п</t>
  </si>
  <si>
    <t>Стоимость за единицу в бел. рублях</t>
  </si>
  <si>
    <t>заявление</t>
  </si>
  <si>
    <t>Предоплату гарантируем.</t>
  </si>
  <si>
    <t xml:space="preserve">Руководитель </t>
  </si>
  <si>
    <t>Гл. бухгалтер</t>
  </si>
  <si>
    <t>(ФИО, должность, телефон)</t>
  </si>
  <si>
    <t>Банковские реквизиты юридического лица:</t>
  </si>
  <si>
    <t>Юридический адрес, телефон, факс, электронная почта:</t>
  </si>
  <si>
    <t>Начальнику</t>
  </si>
  <si>
    <t>Для взаимодействия по договору назначен:</t>
  </si>
  <si>
    <t>Заказчик к качеству оказанных(ой) услуг(и) претензий не имеет.</t>
  </si>
  <si>
    <t>С порядком оформления документов для оказания платных услуг, размещенном на сайте Госпромнадзора, ознакомлены.</t>
  </si>
  <si>
    <t>Наименование организации</t>
  </si>
  <si>
    <t>Номер лицензии</t>
  </si>
  <si>
    <t xml:space="preserve">Номер положительного заключения </t>
  </si>
  <si>
    <t xml:space="preserve">Дата выдачи положительного заключения  </t>
  </si>
  <si>
    <t>Проект выполнен:</t>
  </si>
  <si>
    <t>Монтаж выполнен:</t>
  </si>
  <si>
    <t>Наименование строительно-монтажной организации организации</t>
  </si>
  <si>
    <t>Дата выдачи положительного заключения  по результатам проведения экспертизы лицензиата</t>
  </si>
  <si>
    <t>(указать расчетный счет, УНН, наименование и местонахождение банка, код )</t>
  </si>
  <si>
    <t xml:space="preserve"> Осмотр (обследование) принимаемого в эксплуатацию объекта строительства на соответствие разрешительной и проектной документации (в части эксплуатационной надежности и промышленной безопасности)</t>
  </si>
  <si>
    <t>Иное оборудование не предусмотренное формой (заменить данный текст или скрыть строку)</t>
  </si>
  <si>
    <t>Положительное заключение государственной экспертизы проекта (разделов проекта, технические решения которых затрагивают область распространения правил по обеспечению промышленной безопасности):</t>
  </si>
  <si>
    <t xml:space="preserve">Номер заключения </t>
  </si>
  <si>
    <t xml:space="preserve">Дата выдачи заключения  </t>
  </si>
  <si>
    <t>8.2.5.</t>
  </si>
  <si>
    <t>8.2.6.</t>
  </si>
  <si>
    <t>8.2.7.</t>
  </si>
  <si>
    <t>8.2.8.</t>
  </si>
  <si>
    <t>8.2.9.</t>
  </si>
  <si>
    <t>8.2.10.</t>
  </si>
  <si>
    <t>8.2.11.</t>
  </si>
  <si>
    <t>8.2.12.</t>
  </si>
  <si>
    <t>8.2.13.</t>
  </si>
  <si>
    <t>Объект строительства включает в себя:</t>
  </si>
  <si>
    <t>Наименование (выбрать из выпадающего списка)</t>
  </si>
  <si>
    <t>1.объекты газораспределительной системы:</t>
  </si>
  <si>
    <t>Количество</t>
  </si>
  <si>
    <t>3. объекты магистральных трубопроводов:</t>
  </si>
  <si>
    <t>магистральный трубопровод протяженностью до 1000 м включительно (указать категорию и протяженность)</t>
  </si>
  <si>
    <t>магистральный трубопровод протяженностью свыше 1000 м включительно (указать категорию и протяженность)</t>
  </si>
  <si>
    <t>ПС (указать тип и количество)</t>
  </si>
  <si>
    <t>НПС (указать тип и количество)</t>
  </si>
  <si>
    <t>КС (указать тип и количество)</t>
  </si>
  <si>
    <t>ПХГ (указать тип и количество)</t>
  </si>
  <si>
    <t>резервуарный парк (указать тип и количество)</t>
  </si>
  <si>
    <t>газопроводы и газовое оборудование тепловых электростанций и газоэнергетических установок, в том числе с избыточным давлением природного газа более 1,2 МПа (до 1000 м) (указать категорию и протяженность)</t>
  </si>
  <si>
    <t>газопроводы и газовое оборудование тепловых электростанций и газоэнергетических установок, в том числе с избыточным давлением природного газа более 1,2 МПа (свыше 1000 м) (указать категорию и протяженность)</t>
  </si>
  <si>
    <t>газопровод протяженностью до 1000 м включительно (указать категорию и протяженность)</t>
  </si>
  <si>
    <t>газопровод протяженностью свыше 1000 м включительно (указать категорию и протяженность)</t>
  </si>
  <si>
    <t>ГРП (указать тип и количество)</t>
  </si>
  <si>
    <t>ШРП (указать тип и количество)</t>
  </si>
  <si>
    <t>ГРУ (указать тип и количество)</t>
  </si>
  <si>
    <t>ГНС (указать тип и количество)</t>
  </si>
  <si>
    <t>ГНП (указать тип и количество)</t>
  </si>
  <si>
    <t>АГНКС (указать тип и количество)</t>
  </si>
  <si>
    <t>резервуарные установки СУГ (указать тип и количество)</t>
  </si>
  <si>
    <t>групповые балонные установки СУГ (указать тип и количество)</t>
  </si>
  <si>
    <t>ДКС (указать тип и количество)</t>
  </si>
  <si>
    <t>ППГ (указать тип и количество)</t>
  </si>
  <si>
    <t>Объекты газоптребления</t>
  </si>
  <si>
    <t>Объекты газораспределительной системы</t>
  </si>
  <si>
    <t>Объекты магистральных трубопроводов</t>
  </si>
  <si>
    <t>паровые котлы с рабочим давлением не более 0,07 МПа (указать тип и количество)</t>
  </si>
  <si>
    <t>паровые котлы с рабочим давлением более 0,07 МПа (указать тип и количество)</t>
  </si>
  <si>
    <t>водогрейные котлы с температурой воды выше 115 °С мощностью 100 киловатт и более (указать тип и количество)</t>
  </si>
  <si>
    <t>котлы работающие с высокотемпературными органическими (неорганическими) теплоносителями с рабочим давлением более 0,07 МПа (указать тип и количество)</t>
  </si>
  <si>
    <t>котлы -утилизаторы с рабочим давлением более 0,07 МПа (указать тип и количество)</t>
  </si>
  <si>
    <t>котлы -утилизаторы с рабочим давлением не более 0,07 МПа (указать тип и количество)</t>
  </si>
  <si>
    <t>водогрейные котлы с температурой воды не выше 115 °С (указать тип и количество)</t>
  </si>
  <si>
    <t>газопроводы и газовое оборудование тепловых электростанций и газоэнергетических установок, в том числе с избыточным давлением природного газа более 1,2 МПа (до 1000 м включительно)</t>
  </si>
  <si>
    <t>газопроводы и газовое оборудование тепловых электростанций и газоэнергетических установок, в том числе с избыточным давлением природного газа более 1,2 МПа (свыше 1000 м)</t>
  </si>
  <si>
    <t>магистральных трубопроводов (газопроводов, нефтепроводов, нефтепродуктопроводов), в том числе линейная часть, переходы через естественные и искусственные препятствия, узлы подключения, узлы пуска и приема очистных устройств (до 1000 м включительно)</t>
  </si>
  <si>
    <t>магистральных трубопроводов (газопроводов, нефтепроводов, нефтепродуктопроводов), в том числе линейная часть, переходы через естественные и искусственные препятствия, узлы подключения, узлы пуска и приема очистных устройств (свыше 1000 м)</t>
  </si>
  <si>
    <t>ПС, НПС, КС, ГРС, ГИС, ПРГ, ПХГ, АГНКС, резервуарный парк (за 1 единицу)</t>
  </si>
  <si>
    <t>газораспределительной системы, в том числе газопроводы городов и населенных пунктов, включая межпоселковые, наружные газопроводы и газовое оборудование организаций, районных тепловых станций и котельных (до 1000 м включительно)</t>
  </si>
  <si>
    <t>газораспределительной системы, в том числе газопроводы городов и населенных пунктов, включая межпоселковые, наружные газопроводы и газовое оборудование организаций, районных тепловых станций и котельных (свыше 1000 м)</t>
  </si>
  <si>
    <t>ГРП, ШРП, ГРУ, ГНС, ГНП, АГЗС, резервуарные установки СУГ, групповые баллонные установки СУГ, ДКС, ППГ (за 1 единицу)</t>
  </si>
  <si>
    <t>объект газопотребления (за 1 единицу)</t>
  </si>
  <si>
    <t>2. объекты газопотребления в количестве в количестве:</t>
  </si>
  <si>
    <t xml:space="preserve">Тип  </t>
  </si>
  <si>
    <t>Тип, объем</t>
  </si>
  <si>
    <t xml:space="preserve">Категория, тип </t>
  </si>
  <si>
    <r>
      <t xml:space="preserve">    </t>
    </r>
    <r>
      <rPr>
        <b/>
        <sz val="13"/>
        <color indexed="8"/>
        <rFont val="Times New Roman"/>
        <family val="1"/>
      </rPr>
      <t>Техническое освидетельствование оборудования под избыточным давлением</t>
    </r>
    <r>
      <rPr>
        <sz val="13"/>
        <color indexed="8"/>
        <rFont val="Times New Roman"/>
        <family val="1"/>
      </rPr>
      <t xml:space="preserve"> входящего в состав принимаемого в эксплуатацию объекта строительства </t>
    </r>
    <r>
      <rPr>
        <b/>
        <sz val="13"/>
        <color indexed="8"/>
        <rFont val="Times New Roman"/>
        <family val="1"/>
      </rPr>
      <t>проведено</t>
    </r>
    <r>
      <rPr>
        <sz val="13"/>
        <color indexed="8"/>
        <rFont val="Times New Roman"/>
        <family val="1"/>
      </rPr>
      <t xml:space="preserve"> в соответствии с правилами обеспечения промышленной безопасности.</t>
    </r>
  </si>
  <si>
    <t>(наименование объекта строительства, номер проекта)</t>
  </si>
  <si>
    <t>расположенного по адресу:</t>
  </si>
  <si>
    <t>2.1. газоиспользующее оборудование включает:</t>
  </si>
  <si>
    <t>штук.</t>
  </si>
  <si>
    <t>Количество (шт)</t>
  </si>
  <si>
    <t>Технический надзор:</t>
  </si>
  <si>
    <t>Инициалы фамилия</t>
  </si>
  <si>
    <t xml:space="preserve">Номер </t>
  </si>
  <si>
    <t>Дата выдачи квалификационного аттестата</t>
  </si>
  <si>
    <t>Осмотр объекта строительства просим провести:</t>
  </si>
  <si>
    <t>(дата)</t>
  </si>
  <si>
    <t>1</t>
  </si>
  <si>
    <t>2</t>
  </si>
  <si>
    <t>3</t>
  </si>
  <si>
    <t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t>
  </si>
  <si>
    <t>Начальник Брестского областного 
управления Госпромнадзора
___________________________ И.Г.Калишук</t>
  </si>
  <si>
    <t>Витебское областное управление Госпромнадзора
Юридический адрес:
210002, г.Витебск, ул.Вострецова, 2
Банковские реквизиты:
р/с BY51BLBB36420300795593001001 
в Дирекции ОАО «Белинвестбанк» 
по Витебской области
по адресу: 210015, г.Витебск, ул.Ленина, 22/16 
Код банка BLBBBY2X 
УНП 300795593 ОКПО 000154822002</t>
  </si>
  <si>
    <t>Начальник Витебского областного 
управления Госпромнадзора
___________________________ В.И.Чекан</t>
  </si>
  <si>
    <t>Гомельское областное управление Госпромнадзора
Юридический адрес:
246045, г.Гомель, ул.Олимпийская, 13
Банковские реквизиты:
p/с: BY85BLBB36420400872669001001
БИК: BLBBBY2X
Дирекция ОАО "Белинвестбанк" 
по Гомельской области
УНП 400872669 ОКПО 00015482</t>
  </si>
  <si>
    <t xml:space="preserve">Заместитель начальника - начальник
отдела экспертизы Гомельского областного 
управления Госпромнадзора
___________________________ А.А.Караткевич
</t>
  </si>
  <si>
    <t>Гродненское областное управление Госпромнадзора
Юридический адрес:
230029, г.Гродно, ул.Горького, 49  
Банковские реквизиты:
р/с BY31AKBB36429050058554000000
в Гродненском областном управлении 
№ 400 «АСБ Беларусбанка»,
г. Гродно, ул. Новооктябрьская,5
УНП 500279746 БИК AKBBBY2Х</t>
  </si>
  <si>
    <t>Начальник Гродненского областного 
управления Госпромнадзора
___________________________ А.П.Бортник</t>
  </si>
  <si>
    <t>Минское городское управление Госпромнадзора
Юридический адрес:
220108, г.Минск, ул.Казинца, д. 86, корп. 1
Банковские реквизиты:
р/с BY61АКВВ36429000032530000000
БИК: AKBBBY2Х 
ЦБУ № 527 ОАО «АСБ Беларусбанк»
г. Минск, ул. Воронянского, 7а
УНП 100061974 ОКПО 00015482</t>
  </si>
  <si>
    <t>Начальник отдела технической 
диагностики Минского городского 
управления Госпромнадзора
___________________________Д.С.Чижик</t>
  </si>
  <si>
    <t>Минское областное управление Госпромнадзора
Юридический адрес:
220108, г.Минск, ул.Казинца, д. 86, корп. 1
Банковские реквизиты:
р/с BY61АКВВ36429000032530000000
БИК: AKBBBY2Х 
ЦБУ № 527 ОАО «АСБ Беларусбанк»
г. Минск, ул. Воронянского, 7а
УНП 100061974 ОКПО 00015482</t>
  </si>
  <si>
    <t>Начальник Могилевского областного 
управления Госпромнадзора
___________________________ А.В.Петрученя</t>
  </si>
  <si>
    <t>Иные сведения не предусмотренные формой (заменить данный текст или скрыть строку)</t>
  </si>
  <si>
    <t>Заместитель начальника управления - начальник 
отдела надзора Брестского областного 
управления Госпромнадзора
___________________________ С.А.Старинский</t>
  </si>
  <si>
    <t>Заместитель начальника управления - начальник 
отдела экспертизы Брестского областного 
управления Госпромнадзора
___________________________К.В.Рябушев</t>
  </si>
  <si>
    <t xml:space="preserve">Заместитель начальника управления - начальник 
отдела надзора Витебского областного 
управления Госпромнадзора
___________________________В.Н.Лойко </t>
  </si>
  <si>
    <t>Заместитель начальника управления - начальник 
отдела экспертизы  Витебского областного 
управления Госпромнадзора
___________________________С.А.Пуко</t>
  </si>
  <si>
    <t xml:space="preserve">Заместитель начальника - начальник
отдела надзора Гомельского областного 
управления Госпромнадзора
___________________________ А.П.Кузьменков
</t>
  </si>
  <si>
    <t xml:space="preserve">Начальник Гомельского областного 
управления Госпромнадзора
___________________________ М.М.Дайнеко
</t>
  </si>
  <si>
    <t>Заместитель начальника управления - начальник 
отдела надзора Гродненского областного 
управления Госпромнадзора
___________________________А.М.Масюкевич</t>
  </si>
  <si>
    <t>Заместитель начальника управления - начальник 
отдела экспертизы  Гродненского областного 
управления Госпромнадзора
___________________________А.В.Галицкий</t>
  </si>
  <si>
    <t>Заместитель начальника управления - начальник 
отдела экспертизы  Минского городского 
управления Госпромнадзора
___________________________С.А.Федотов</t>
  </si>
  <si>
    <t>Заместитель начальника управления - начальник 
отдела надзора  Минского городского 
управления Госпромнадзора
___________________________А.Л.Ворон</t>
  </si>
  <si>
    <t xml:space="preserve">Заместитель начальника управления - начальник 
отдела надзора Минского областного 
управления Госпромнадзора
___________________________В.М.Юркевич </t>
  </si>
  <si>
    <t>Заместитель начальника управления - начальник 
отдела экспертизы  Минского областного 
управления Госпромнадзора
___________________________В.В.Гарбарец</t>
  </si>
  <si>
    <t>Могилевское областное управление Госпромнадзора
Юридический адрес:
220108, г.Минск, ул.Казинца, д. 86, корп. 1
Банковские реквизиты:
р/с BY46АКВВ36429000001500000000
в МОУ №700 ОАО "Беларусбанк"
БИК АКВВ BY2Х УНП 700630521</t>
  </si>
  <si>
    <t>Заместитель начальника управления - начальник 
отдела надзора Могилевского областного 
управления Госпромнадзора
___________________________ А.Р.Шулейко</t>
  </si>
  <si>
    <t>Заместитель начальника управления - начальник 
отдела экспертизы Могилевского областного 
управления Госпромнадзора
___________________________ Е.В.Даниленко</t>
  </si>
  <si>
    <t>Могилевское областное управление Госпромнадзора
Юридический адрес:
220108, г.Минск, ул.Казинца, д. 86, корп. 1
Банковские реквизиты:
р/с BY46 АКВВ 3642 9000 0015 0000 0000
в МОУ №700 ОАО "АСБ Беларусбанк"
БИК АКВВBY2Х УНП 700630521</t>
  </si>
  <si>
    <t>п/п №</t>
  </si>
  <si>
    <t>Заместитель начальника Новополоцкого 
межрайонного отдела Витебского 
областного управления Госпромнадзора
___________________________А.И.Шепетюк</t>
  </si>
  <si>
    <t xml:space="preserve">Заместитель начальника Мозырского 
межрайонного отдела Гомельского 
областного управления Госпромнадзора
___________________________ А.Н.Воробьёв
</t>
  </si>
  <si>
    <t xml:space="preserve">Начальник Мозырского межрайонного 
отдела Гомельского областного 
управления Госпромнадзора 
___________________________И.С.Байнов
</t>
  </si>
  <si>
    <t>Начальник Бобруйского межрайонного 
отдела Могилевского областного 
управления Госпромнадзора
___________________________ И.И.Мицуля</t>
  </si>
  <si>
    <t>Заместитель начальника Бобруйского 
межрайонного отдела Могилевского областного 
управления Госпромнадзора
___________________________ Н.В.Дроздова</t>
  </si>
  <si>
    <t>Брестского областного 
управления Госпромнадзора</t>
  </si>
  <si>
    <t>Витебского областного 
управления Госпромнадзора</t>
  </si>
  <si>
    <t>Гомельского областного 
управления Госпромнадзора</t>
  </si>
  <si>
    <t>Гродненского областного 
управления Госпромнадзора</t>
  </si>
  <si>
    <t>Минского городского 
управления Госпромнадзора</t>
  </si>
  <si>
    <t>Минского областного 
управления Госпромнадзора</t>
  </si>
  <si>
    <t>Могилевского областного 
управления Госпромнадзора</t>
  </si>
  <si>
    <t>Управления надзора за безопасностью 
систем газоснобжения и 
магистральных трубопроводов</t>
  </si>
  <si>
    <t>Госпромнадзор
Юридический адрес:
220108, г.Минск, ул.Казинца, д. 86, корп. 1
Банковские реквизиты:
р/с BY61АКВВ36429000032530000000
БИК: AKBBBY2Х 
ЦБУ № 527 ОАО «АСБ Беларусбанк»
г. Минск, ул. Воронянского, 7а
УНП 100061974 ОКПО 00015482</t>
  </si>
  <si>
    <t>Протяжен
ность, (м)</t>
  </si>
  <si>
    <t>Начальник Новополоцкого межрайонного отдела 
Витебского областного управления Госпромнадзора
___________________________А.А.Храповицкий</t>
  </si>
  <si>
    <t>ПРОЧИТАТЬ ДО ЗАПОЛНЕНИЯ
      Для автоматизации рассчета суммы и автозаполнения данных файл создан в программе Excel. 
Файл содержит: заявление, счет-фактуру, акт выполненых работ. 
Заполнению Заказчиком подлежат зеленые поля в заявлении. При корректном заполнении данные из заявления попадают в счет-фактуру и акт автоматически. 
       Если при установке курсора в поле для заполнения справа  появляется  квадратик со стрелочкой  для вызова  выпадающего  списка, то после щелчка по стрелочке для заполнения  нужно выбрать  необходимое  наименование из выпадающего списка. Корректировать текст в неокрашенных строках, выпадающие списки, а также удалять строки в данном документе запрещено. 
       Если строк окрашенных зеленым цветом больше, чем необходимо, то лишние строки можно скрыть (выделить строку щелчком правой клавиши мыши по номеру строки с краю слева, вызвать контекстное меню и в нем щелкнуть по слову "Скрыть" ("Показать", если надо вернуть строку)). До вывода  на печать отрегулировать высоту заполненных строк для полного отображения информации. 
      В файле отрегулирована область печати, данные пояснения в область печати не входят. Отступ сверху для печати заявления на бланке организации отрегулировать изменением высоты строки над текстом заявления. 
При осуществлении оплаты в платежном поручении указывать номер и дату счета-фактуры, присвоеный Госпромнадзором.
При необходимости уточнения наш сотрудник свяжется с Вами по предоставленному в заявлении контактному номеру.</t>
  </si>
  <si>
    <t>по долгосрочному договору №</t>
  </si>
  <si>
    <r>
      <t xml:space="preserve">просит провести осмотр объекта строительства </t>
    </r>
    <r>
      <rPr>
        <b/>
        <sz val="15"/>
        <color indexed="8"/>
        <rFont val="Times New Roman"/>
        <family val="1"/>
      </rPr>
      <t>газораспределительной системы и газопотребления/магистральных трубопроводов</t>
    </r>
  </si>
  <si>
    <t>Гомельское областное управление 
Департамента по надзору за безопасным 
ведением работ в промышленности 
Министерства по чрезвычайным 
ситуациям Республики Беларусь 
Юридический адрес:
246045, г.Гомель, ул.Олимпийская, 13
Банковские реквизиты:
p/с: BY85BLBB36420400872669001001
БИК: BLBBBY2X
Дирекция ОАО "Белинвестбанк" 
по Гомельской области
УНП 400872669  ОКПО 00015482</t>
  </si>
  <si>
    <t xml:space="preserve">Начальник управления надзора 
за безопасностью систем газоснобжения 
и магистральных трубопроводов Госпромнадзора
 ___________________________ Д.Д.Волк  </t>
  </si>
  <si>
    <t>Указать наименование организации, заключившей долгосрочный договор (вместо данного текста)</t>
  </si>
  <si>
    <t xml:space="preserve">Брестского областного 
управления Госпромнадзора  
</t>
  </si>
  <si>
    <t xml:space="preserve">Брестского областного
управления Госпромнадзора   
</t>
  </si>
  <si>
    <t xml:space="preserve">Витебского областного
управления Госпромнадзора  
</t>
  </si>
  <si>
    <t xml:space="preserve">Витебского областного
управления Госпромнадзора   
</t>
  </si>
  <si>
    <t xml:space="preserve">Витебского областного
управления Госпромнадзора     
</t>
  </si>
  <si>
    <t xml:space="preserve">Витебского областного
управления Госпромнадзора      
</t>
  </si>
  <si>
    <t xml:space="preserve">Гомельского областного
управления Госпромнадзора  
</t>
  </si>
  <si>
    <t xml:space="preserve">Гомельского областного
управления Госпромнадзора   
</t>
  </si>
  <si>
    <t xml:space="preserve">Гомельского областного
управления Госпромнадзора     
</t>
  </si>
  <si>
    <t xml:space="preserve">Гомельского областного
управления Госпромнадзора      
</t>
  </si>
  <si>
    <t xml:space="preserve">Гродненского областного
управления Госпромнадзора   
</t>
  </si>
  <si>
    <t xml:space="preserve">Гродненского областного
управления Госпромнадзора    
</t>
  </si>
  <si>
    <t xml:space="preserve">Минского городского
управления Госпромнадзора   
</t>
  </si>
  <si>
    <t xml:space="preserve">Минского городского
управления Госпромнадзора    
</t>
  </si>
  <si>
    <t xml:space="preserve">Минского областного
управления Госпромнадзора   
</t>
  </si>
  <si>
    <t xml:space="preserve">Могилевского областного
управления Госпромнадзора   
</t>
  </si>
  <si>
    <t xml:space="preserve">Могилевского областного
управления Госпромнадзора    
</t>
  </si>
  <si>
    <t xml:space="preserve">Могилевского областного
управления Госпромнадзора     
</t>
  </si>
  <si>
    <t xml:space="preserve">Могилевского областного
управления Госпромнадзора      
</t>
  </si>
  <si>
    <t>ГРС (указать тип и количество)</t>
  </si>
  <si>
    <t>ПРГ (указать тип и количество)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</si>
</sst>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.5"/>
      <name val="Times New Roman"/>
      <family val="1"/>
    </font>
    <font>
      <sz val="9"/>
      <name val="Tahoma"/>
      <family val="2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9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7.5"/>
      <color indexed="8"/>
      <name val="Times New Roman"/>
      <family val="1"/>
    </font>
    <font>
      <sz val="15"/>
      <color indexed="8"/>
      <name val="Times New Roman"/>
      <family val="1"/>
    </font>
    <font>
      <sz val="6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63"/>
      <name val="Times New Roman"/>
      <family val="1"/>
    </font>
    <font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60"/>
      <name val="Times New Roman"/>
      <family val="1"/>
    </font>
    <font>
      <i/>
      <sz val="15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7.5"/>
      <color theme="1"/>
      <name val="Times New Roman"/>
      <family val="1"/>
    </font>
    <font>
      <sz val="15"/>
      <color theme="1"/>
      <name val="Times New Roman"/>
      <family val="1"/>
    </font>
    <font>
      <sz val="6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262626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5"/>
      <color theme="1"/>
      <name val="Times New Roman"/>
      <family val="1"/>
    </font>
    <font>
      <i/>
      <sz val="14"/>
      <color theme="1"/>
      <name val="Times New Roman"/>
      <family val="1"/>
    </font>
    <font>
      <i/>
      <sz val="15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C00000"/>
      <name val="Times New Roman"/>
      <family val="1"/>
    </font>
    <font>
      <sz val="13"/>
      <color theme="1"/>
      <name val="Times New Roman"/>
      <family val="1"/>
    </font>
    <font>
      <i/>
      <sz val="11"/>
      <color rgb="FF000000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>
        <color theme="1"/>
      </top>
      <bottom style="thin">
        <color theme="1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35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67" fillId="0" borderId="0" xfId="53" applyFont="1">
      <alignment/>
      <protection/>
    </xf>
    <xf numFmtId="0" fontId="2" fillId="0" borderId="0" xfId="53">
      <alignment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 applyAlignment="1">
      <alignment horizontal="left"/>
      <protection/>
    </xf>
    <xf numFmtId="0" fontId="6" fillId="0" borderId="0" xfId="53" applyFont="1">
      <alignment/>
      <protection/>
    </xf>
    <xf numFmtId="4" fontId="2" fillId="0" borderId="0" xfId="53" applyNumberFormat="1">
      <alignment/>
      <protection/>
    </xf>
    <xf numFmtId="0" fontId="2" fillId="0" borderId="0" xfId="53" applyFont="1" quotePrefix="1">
      <alignment/>
      <protection/>
    </xf>
    <xf numFmtId="0" fontId="2" fillId="0" borderId="0" xfId="53" quotePrefix="1">
      <alignment/>
      <protection/>
    </xf>
    <xf numFmtId="4" fontId="6" fillId="0" borderId="0" xfId="53" applyNumberFormat="1" applyFont="1" applyAlignment="1">
      <alignment vertical="center"/>
      <protection/>
    </xf>
    <xf numFmtId="0" fontId="7" fillId="0" borderId="0" xfId="53" applyFont="1">
      <alignment/>
      <protection/>
    </xf>
    <xf numFmtId="0" fontId="2" fillId="0" borderId="0" xfId="53" applyAlignment="1">
      <alignment/>
      <protection/>
    </xf>
    <xf numFmtId="0" fontId="68" fillId="33" borderId="0" xfId="0" applyFont="1" applyFill="1" applyAlignment="1" applyProtection="1">
      <alignment/>
      <protection hidden="1"/>
    </xf>
    <xf numFmtId="0" fontId="68" fillId="33" borderId="0" xfId="0" applyFont="1" applyFill="1" applyAlignment="1" applyProtection="1">
      <alignment/>
      <protection hidden="1"/>
    </xf>
    <xf numFmtId="0" fontId="68" fillId="33" borderId="0" xfId="0" applyFont="1" applyFill="1" applyBorder="1" applyAlignment="1" applyProtection="1">
      <alignment/>
      <protection hidden="1"/>
    </xf>
    <xf numFmtId="0" fontId="68" fillId="33" borderId="0" xfId="0" applyFont="1" applyFill="1" applyBorder="1" applyAlignment="1" applyProtection="1">
      <alignment/>
      <protection hidden="1"/>
    </xf>
    <xf numFmtId="0" fontId="69" fillId="33" borderId="0" xfId="0" applyFont="1" applyFill="1" applyAlignment="1" applyProtection="1">
      <alignment/>
      <protection hidden="1"/>
    </xf>
    <xf numFmtId="0" fontId="68" fillId="33" borderId="0" xfId="0" applyNumberFormat="1" applyFont="1" applyFill="1" applyAlignment="1" applyProtection="1" quotePrefix="1">
      <alignment horizontal="right"/>
      <protection hidden="1"/>
    </xf>
    <xf numFmtId="0" fontId="69" fillId="33" borderId="0" xfId="0" applyFont="1" applyFill="1" applyBorder="1" applyAlignment="1" applyProtection="1">
      <alignment horizontal="right"/>
      <protection hidden="1"/>
    </xf>
    <xf numFmtId="0" fontId="70" fillId="33" borderId="0" xfId="0" applyFont="1" applyFill="1" applyAlignment="1" applyProtection="1">
      <alignment vertical="top"/>
      <protection hidden="1"/>
    </xf>
    <xf numFmtId="0" fontId="71" fillId="33" borderId="0" xfId="0" applyFont="1" applyFill="1" applyBorder="1" applyAlignment="1" applyProtection="1">
      <alignment vertical="top"/>
      <protection hidden="1"/>
    </xf>
    <xf numFmtId="0" fontId="68" fillId="0" borderId="0" xfId="0" applyFont="1" applyAlignment="1" applyProtection="1">
      <alignment/>
      <protection hidden="1" locked="0"/>
    </xf>
    <xf numFmtId="0" fontId="68" fillId="0" borderId="0" xfId="0" applyFont="1" applyAlignment="1" applyProtection="1">
      <alignment/>
      <protection hidden="1" locked="0"/>
    </xf>
    <xf numFmtId="0" fontId="68" fillId="33" borderId="0" xfId="0" applyFont="1" applyFill="1" applyAlignment="1" applyProtection="1">
      <alignment/>
      <protection hidden="1" locked="0"/>
    </xf>
    <xf numFmtId="0" fontId="68" fillId="33" borderId="0" xfId="0" applyFont="1" applyFill="1" applyBorder="1" applyAlignment="1" applyProtection="1">
      <alignment/>
      <protection hidden="1" locked="0"/>
    </xf>
    <xf numFmtId="0" fontId="68" fillId="0" borderId="0" xfId="0" applyFont="1" applyBorder="1" applyAlignment="1" applyProtection="1">
      <alignment/>
      <protection hidden="1" locked="0"/>
    </xf>
    <xf numFmtId="14" fontId="69" fillId="33" borderId="0" xfId="0" applyNumberFormat="1" applyFont="1" applyFill="1" applyBorder="1" applyAlignment="1" applyProtection="1">
      <alignment horizontal="center" wrapText="1"/>
      <protection hidden="1"/>
    </xf>
    <xf numFmtId="49" fontId="69" fillId="33" borderId="0" xfId="0" applyNumberFormat="1" applyFont="1" applyFill="1" applyBorder="1" applyAlignment="1" applyProtection="1">
      <alignment horizontal="right"/>
      <protection hidden="1"/>
    </xf>
    <xf numFmtId="2" fontId="68" fillId="33" borderId="0" xfId="0" applyNumberFormat="1" applyFont="1" applyFill="1" applyAlignment="1" applyProtection="1">
      <alignment/>
      <protection hidden="1"/>
    </xf>
    <xf numFmtId="0" fontId="72" fillId="33" borderId="0" xfId="0" applyFont="1" applyFill="1" applyAlignment="1" applyProtection="1">
      <alignment/>
      <protection hidden="1"/>
    </xf>
    <xf numFmtId="0" fontId="72" fillId="33" borderId="0" xfId="0" applyFont="1" applyFill="1" applyAlignment="1" applyProtection="1">
      <alignment vertical="top"/>
      <protection hidden="1"/>
    </xf>
    <xf numFmtId="0" fontId="68" fillId="0" borderId="0" xfId="0" applyFont="1" applyAlignment="1" applyProtection="1">
      <alignment/>
      <protection hidden="1"/>
    </xf>
    <xf numFmtId="0" fontId="69" fillId="0" borderId="10" xfId="0" applyFont="1" applyBorder="1" applyAlignment="1" applyProtection="1">
      <alignment horizontal="left"/>
      <protection hidden="1"/>
    </xf>
    <xf numFmtId="0" fontId="69" fillId="33" borderId="0" xfId="0" applyFont="1" applyFill="1" applyBorder="1" applyAlignment="1" applyProtection="1">
      <alignment horizontal="center" wrapText="1"/>
      <protection hidden="1"/>
    </xf>
    <xf numFmtId="49" fontId="68" fillId="33" borderId="0" xfId="0" applyNumberFormat="1" applyFont="1" applyFill="1" applyAlignment="1" applyProtection="1">
      <alignment/>
      <protection hidden="1"/>
    </xf>
    <xf numFmtId="0" fontId="69" fillId="33" borderId="11" xfId="0" applyFont="1" applyFill="1" applyBorder="1" applyAlignment="1" applyProtection="1">
      <alignment horizontal="left" wrapText="1"/>
      <protection hidden="1"/>
    </xf>
    <xf numFmtId="0" fontId="69" fillId="33" borderId="11" xfId="0" applyFont="1" applyFill="1" applyBorder="1" applyAlignment="1" applyProtection="1">
      <alignment/>
      <protection hidden="1"/>
    </xf>
    <xf numFmtId="0" fontId="71" fillId="33" borderId="0" xfId="0" applyFont="1" applyFill="1" applyAlignment="1" applyProtection="1">
      <alignment horizontal="center"/>
      <protection hidden="1"/>
    </xf>
    <xf numFmtId="0" fontId="71" fillId="33" borderId="0" xfId="0" applyFont="1" applyFill="1" applyBorder="1" applyAlignment="1" applyProtection="1">
      <alignment horizontal="center"/>
      <protection hidden="1"/>
    </xf>
    <xf numFmtId="0" fontId="68" fillId="33" borderId="0" xfId="0" applyFont="1" applyFill="1" applyAlignment="1" applyProtection="1">
      <alignment vertical="top"/>
      <protection hidden="1"/>
    </xf>
    <xf numFmtId="0" fontId="68" fillId="33" borderId="0" xfId="0" applyFont="1" applyFill="1" applyBorder="1" applyAlignment="1" applyProtection="1">
      <alignment vertical="top"/>
      <protection hidden="1"/>
    </xf>
    <xf numFmtId="0" fontId="71" fillId="33" borderId="0" xfId="0" applyFont="1" applyFill="1" applyAlignment="1" applyProtection="1">
      <alignment horizontal="center" vertical="top"/>
      <protection hidden="1"/>
    </xf>
    <xf numFmtId="0" fontId="71" fillId="33" borderId="0" xfId="0" applyFont="1" applyFill="1" applyAlignment="1" applyProtection="1">
      <alignment horizontal="center"/>
      <protection hidden="1" locked="0"/>
    </xf>
    <xf numFmtId="0" fontId="71" fillId="33" borderId="0" xfId="0" applyFont="1" applyFill="1" applyAlignment="1" applyProtection="1">
      <alignment horizontal="left"/>
      <protection hidden="1" locked="0"/>
    </xf>
    <xf numFmtId="0" fontId="71" fillId="0" borderId="0" xfId="0" applyFont="1" applyFill="1" applyAlignment="1" applyProtection="1">
      <alignment/>
      <protection hidden="1"/>
    </xf>
    <xf numFmtId="0" fontId="68" fillId="0" borderId="0" xfId="0" applyFont="1" applyFill="1" applyAlignment="1" applyProtection="1">
      <alignment/>
      <protection hidden="1"/>
    </xf>
    <xf numFmtId="0" fontId="68" fillId="0" borderId="0" xfId="0" applyFont="1" applyAlignment="1" applyProtection="1">
      <alignment horizontal="left" vertical="top"/>
      <protection hidden="1"/>
    </xf>
    <xf numFmtId="0" fontId="68" fillId="0" borderId="0" xfId="0" applyFont="1" applyAlignment="1" applyProtection="1">
      <alignment/>
      <protection hidden="1"/>
    </xf>
    <xf numFmtId="0" fontId="68" fillId="0" borderId="0" xfId="0" applyFont="1" applyAlignment="1" applyProtection="1">
      <alignment vertical="top" wrapText="1"/>
      <protection hidden="1" locked="0"/>
    </xf>
    <xf numFmtId="0" fontId="68" fillId="0" borderId="0" xfId="0" applyFont="1" applyFill="1" applyAlignment="1" applyProtection="1">
      <alignment horizontal="left" vertical="top" wrapText="1"/>
      <protection hidden="1" locked="0"/>
    </xf>
    <xf numFmtId="0" fontId="68" fillId="0" borderId="0" xfId="0" applyFont="1" applyAlignment="1" applyProtection="1">
      <alignment horizontal="left" vertical="top"/>
      <protection hidden="1" locked="0"/>
    </xf>
    <xf numFmtId="0" fontId="68" fillId="0" borderId="0" xfId="0" applyFont="1" applyAlignment="1" applyProtection="1">
      <alignment horizontal="left" vertical="top" wrapText="1"/>
      <protection hidden="1" locked="0"/>
    </xf>
    <xf numFmtId="0" fontId="68" fillId="0" borderId="0" xfId="0" applyFont="1" applyFill="1" applyAlignment="1" applyProtection="1">
      <alignment horizontal="left" vertical="top"/>
      <protection hidden="1" locked="0"/>
    </xf>
    <xf numFmtId="0" fontId="69" fillId="0" borderId="0" xfId="0" applyFont="1" applyAlignment="1" applyProtection="1">
      <alignment/>
      <protection hidden="1" locked="0"/>
    </xf>
    <xf numFmtId="0" fontId="68" fillId="0" borderId="0" xfId="0" applyFont="1" applyFill="1" applyAlignment="1" applyProtection="1">
      <alignment horizontal="left" vertical="top" wrapText="1"/>
      <protection hidden="1"/>
    </xf>
    <xf numFmtId="0" fontId="73" fillId="33" borderId="0" xfId="0" applyFont="1" applyFill="1" applyBorder="1" applyAlignment="1" applyProtection="1">
      <alignment horizontal="left" vertical="top"/>
      <protection hidden="1"/>
    </xf>
    <xf numFmtId="0" fontId="68" fillId="0" borderId="0" xfId="0" applyFont="1" applyAlignment="1" applyProtection="1">
      <alignment horizontal="left"/>
      <protection hidden="1" locked="0"/>
    </xf>
    <xf numFmtId="0" fontId="68" fillId="0" borderId="0" xfId="0" applyFont="1" applyAlignment="1" applyProtection="1">
      <alignment horizontal="left" vertical="top" wrapText="1"/>
      <protection hidden="1"/>
    </xf>
    <xf numFmtId="0" fontId="68" fillId="0" borderId="0" xfId="0" applyFont="1" applyFill="1" applyAlignment="1" applyProtection="1">
      <alignment/>
      <protection hidden="1" locked="0"/>
    </xf>
    <xf numFmtId="0" fontId="68" fillId="0" borderId="0" xfId="0" applyFont="1" applyAlignment="1" applyProtection="1">
      <alignment vertical="top" wrapText="1"/>
      <protection hidden="1"/>
    </xf>
    <xf numFmtId="0" fontId="68" fillId="0" borderId="0" xfId="0" applyFont="1" applyFill="1" applyAlignment="1" applyProtection="1">
      <alignment vertical="top" wrapText="1"/>
      <protection hidden="1"/>
    </xf>
    <xf numFmtId="0" fontId="73" fillId="33" borderId="0" xfId="0" applyFont="1" applyFill="1" applyBorder="1" applyAlignment="1" applyProtection="1">
      <alignment horizontal="left"/>
      <protection hidden="1"/>
    </xf>
    <xf numFmtId="0" fontId="68" fillId="0" borderId="0" xfId="0" applyFont="1" applyAlignment="1" applyProtection="1">
      <alignment vertical="center"/>
      <protection hidden="1"/>
    </xf>
    <xf numFmtId="0" fontId="68" fillId="0" borderId="0" xfId="0" applyFont="1" applyBorder="1" applyAlignment="1" applyProtection="1">
      <alignment/>
      <protection hidden="1"/>
    </xf>
    <xf numFmtId="0" fontId="68" fillId="0" borderId="0" xfId="0" applyFont="1" applyBorder="1" applyAlignment="1" applyProtection="1">
      <alignment vertical="center"/>
      <protection hidden="1"/>
    </xf>
    <xf numFmtId="0" fontId="68" fillId="0" borderId="0" xfId="0" applyFont="1" applyFill="1" applyAlignment="1" applyProtection="1">
      <alignment/>
      <protection hidden="1"/>
    </xf>
    <xf numFmtId="0" fontId="68" fillId="0" borderId="0" xfId="0" applyFont="1" applyAlignment="1" applyProtection="1">
      <alignment vertical="top"/>
      <protection hidden="1"/>
    </xf>
    <xf numFmtId="0" fontId="7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68" fillId="34" borderId="0" xfId="0" applyFont="1" applyFill="1" applyAlignment="1" applyProtection="1">
      <alignment horizontal="left" vertical="top" wrapText="1"/>
      <protection hidden="1" locked="0"/>
    </xf>
    <xf numFmtId="0" fontId="68" fillId="34" borderId="0" xfId="0" applyFont="1" applyFill="1" applyBorder="1" applyAlignment="1" applyProtection="1">
      <alignment horizontal="left" vertical="top" wrapText="1"/>
      <protection hidden="1" locked="0"/>
    </xf>
    <xf numFmtId="0" fontId="69" fillId="0" borderId="0" xfId="0" applyFont="1" applyFill="1" applyBorder="1" applyAlignment="1" applyProtection="1">
      <alignment horizontal="left" vertical="top" wrapText="1"/>
      <protection hidden="1" locked="0"/>
    </xf>
    <xf numFmtId="0" fontId="68" fillId="0" borderId="0" xfId="0" applyFont="1" applyFill="1" applyBorder="1" applyAlignment="1" applyProtection="1">
      <alignment horizontal="left" vertical="top" wrapText="1"/>
      <protection hidden="1" locked="0"/>
    </xf>
    <xf numFmtId="0" fontId="69" fillId="33" borderId="0" xfId="0" applyFont="1" applyFill="1" applyBorder="1" applyAlignment="1" applyProtection="1">
      <alignment vertical="top" wrapText="1"/>
      <protection hidden="1"/>
    </xf>
    <xf numFmtId="0" fontId="71" fillId="33" borderId="0" xfId="0" applyFont="1" applyFill="1" applyAlignment="1" applyProtection="1">
      <alignment horizontal="left" vertical="top"/>
      <protection hidden="1"/>
    </xf>
    <xf numFmtId="0" fontId="69" fillId="0" borderId="0" xfId="0" applyFont="1" applyFill="1" applyAlignment="1" applyProtection="1">
      <alignment horizontal="left" vertical="top" wrapText="1"/>
      <protection hidden="1" locked="0"/>
    </xf>
    <xf numFmtId="0" fontId="71" fillId="33" borderId="0" xfId="0" applyFont="1" applyFill="1" applyBorder="1" applyAlignment="1" applyProtection="1">
      <alignment horizontal="left" vertical="top"/>
      <protection hidden="1"/>
    </xf>
    <xf numFmtId="2" fontId="71" fillId="33" borderId="0" xfId="0" applyNumberFormat="1" applyFont="1" applyFill="1" applyAlignment="1" applyProtection="1">
      <alignment/>
      <protection hidden="1"/>
    </xf>
    <xf numFmtId="2" fontId="75" fillId="33" borderId="0" xfId="0" applyNumberFormat="1" applyFont="1" applyFill="1" applyBorder="1" applyAlignment="1" applyProtection="1">
      <alignment horizontal="right"/>
      <protection hidden="1"/>
    </xf>
    <xf numFmtId="0" fontId="68" fillId="0" borderId="0" xfId="0" applyFont="1" applyBorder="1" applyAlignment="1" applyProtection="1">
      <alignment horizontal="left" vertical="top"/>
      <protection hidden="1"/>
    </xf>
    <xf numFmtId="0" fontId="68" fillId="0" borderId="0" xfId="0" applyFont="1" applyFill="1" applyAlignment="1" applyProtection="1">
      <alignment wrapText="1"/>
      <protection hidden="1" locked="0"/>
    </xf>
    <xf numFmtId="0" fontId="68" fillId="0" borderId="0" xfId="0" applyFont="1" applyFill="1" applyBorder="1" applyAlignment="1" applyProtection="1">
      <alignment horizontal="left" vertical="top" wrapText="1"/>
      <protection hidden="1"/>
    </xf>
    <xf numFmtId="0" fontId="68" fillId="34" borderId="0" xfId="0" applyFont="1" applyFill="1" applyAlignment="1" applyProtection="1">
      <alignment horizontal="left" vertical="top" wrapText="1"/>
      <protection hidden="1"/>
    </xf>
    <xf numFmtId="0" fontId="69" fillId="0" borderId="0" xfId="0" applyFont="1" applyBorder="1" applyAlignment="1" applyProtection="1">
      <alignment horizontal="left" vertical="top" wrapText="1"/>
      <protection hidden="1"/>
    </xf>
    <xf numFmtId="0" fontId="69" fillId="34" borderId="0" xfId="0" applyFont="1" applyFill="1" applyBorder="1" applyAlignment="1" applyProtection="1">
      <alignment horizontal="left" vertical="top" wrapText="1"/>
      <protection hidden="1"/>
    </xf>
    <xf numFmtId="0" fontId="68" fillId="0" borderId="0" xfId="0" applyFont="1" applyFill="1" applyBorder="1" applyAlignment="1" applyProtection="1">
      <alignment/>
      <protection hidden="1"/>
    </xf>
    <xf numFmtId="0" fontId="71" fillId="33" borderId="0" xfId="0" applyFont="1" applyFill="1" applyAlignment="1" applyProtection="1">
      <alignment horizontal="left"/>
      <protection hidden="1"/>
    </xf>
    <xf numFmtId="0" fontId="74" fillId="0" borderId="0" xfId="0" applyFont="1" applyAlignment="1" applyProtection="1">
      <alignment vertical="top"/>
      <protection hidden="1"/>
    </xf>
    <xf numFmtId="0" fontId="69" fillId="0" borderId="0" xfId="0" applyFont="1" applyFill="1" applyBorder="1" applyAlignment="1" applyProtection="1">
      <alignment/>
      <protection locked="0"/>
    </xf>
    <xf numFmtId="0" fontId="76" fillId="0" borderId="0" xfId="0" applyFont="1" applyFill="1" applyBorder="1" applyAlignment="1" applyProtection="1">
      <alignment/>
      <protection locked="0"/>
    </xf>
    <xf numFmtId="0" fontId="69" fillId="34" borderId="0" xfId="0" applyFont="1" applyFill="1" applyBorder="1" applyAlignment="1" applyProtection="1">
      <alignment horizontal="left" vertical="top" wrapText="1"/>
      <protection locked="0"/>
    </xf>
    <xf numFmtId="0" fontId="68" fillId="34" borderId="0" xfId="0" applyFont="1" applyFill="1" applyAlignment="1" applyProtection="1">
      <alignment horizontal="left" vertical="top" wrapText="1"/>
      <protection locked="0"/>
    </xf>
    <xf numFmtId="0" fontId="69" fillId="0" borderId="0" xfId="0" applyFont="1" applyFill="1" applyBorder="1" applyAlignment="1" applyProtection="1">
      <alignment horizontal="left" vertical="top" wrapText="1"/>
      <protection locked="0"/>
    </xf>
    <xf numFmtId="0" fontId="68" fillId="0" borderId="0" xfId="0" applyFont="1" applyFill="1" applyAlignment="1" applyProtection="1">
      <alignment horizontal="left" vertical="top" wrapText="1"/>
      <protection locked="0"/>
    </xf>
    <xf numFmtId="0" fontId="68" fillId="0" borderId="0" xfId="0" applyFont="1" applyFill="1" applyAlignment="1" applyProtection="1">
      <alignment horizontal="left" vertical="top"/>
      <protection hidden="1"/>
    </xf>
    <xf numFmtId="0" fontId="73" fillId="33" borderId="0" xfId="0" applyFont="1" applyFill="1" applyAlignment="1" applyProtection="1">
      <alignment horizontal="left" vertical="top"/>
      <protection hidden="1"/>
    </xf>
    <xf numFmtId="0" fontId="69" fillId="33" borderId="0" xfId="0" applyFont="1" applyFill="1" applyBorder="1" applyAlignment="1" applyProtection="1">
      <alignment horizontal="left" vertical="top" wrapText="1"/>
      <protection hidden="1"/>
    </xf>
    <xf numFmtId="0" fontId="8" fillId="33" borderId="0" xfId="0" applyNumberFormat="1" applyFont="1" applyFill="1" applyBorder="1" applyAlignment="1" applyProtection="1">
      <alignment horizontal="left" vertical="top" wrapText="1"/>
      <protection hidden="1"/>
    </xf>
    <xf numFmtId="0" fontId="68" fillId="33" borderId="0" xfId="0" applyFont="1" applyFill="1" applyBorder="1" applyAlignment="1" applyProtection="1">
      <alignment horizontal="left" vertical="top" wrapText="1"/>
      <protection hidden="1"/>
    </xf>
    <xf numFmtId="0" fontId="71" fillId="33" borderId="0" xfId="0" applyFont="1" applyFill="1" applyBorder="1" applyAlignment="1" applyProtection="1">
      <alignment horizontal="left" vertical="top" wrapText="1"/>
      <protection hidden="1"/>
    </xf>
    <xf numFmtId="0" fontId="77" fillId="33" borderId="0" xfId="0" applyFont="1" applyFill="1" applyBorder="1" applyAlignment="1" applyProtection="1">
      <alignment horizontal="left" vertical="top" wrapText="1"/>
      <protection hidden="1"/>
    </xf>
    <xf numFmtId="0" fontId="69" fillId="33" borderId="0" xfId="0" applyFont="1" applyFill="1" applyAlignment="1" applyProtection="1">
      <alignment horizontal="left" vertical="top"/>
      <protection hidden="1"/>
    </xf>
    <xf numFmtId="49" fontId="78" fillId="34" borderId="12" xfId="0" applyNumberFormat="1" applyFont="1" applyFill="1" applyBorder="1" applyAlignment="1">
      <alignment horizontal="justify" vertical="center"/>
    </xf>
    <xf numFmtId="49" fontId="78" fillId="0" borderId="12" xfId="0" applyNumberFormat="1" applyFont="1" applyBorder="1" applyAlignment="1">
      <alignment horizontal="justify" vertical="center"/>
    </xf>
    <xf numFmtId="49" fontId="79" fillId="0" borderId="13" xfId="0" applyNumberFormat="1" applyFont="1" applyBorder="1" applyAlignment="1">
      <alignment horizontal="justify" vertical="center"/>
    </xf>
    <xf numFmtId="49" fontId="78" fillId="0" borderId="14" xfId="0" applyNumberFormat="1" applyFont="1" applyBorder="1" applyAlignment="1">
      <alignment horizontal="justify" vertical="center"/>
    </xf>
    <xf numFmtId="0" fontId="79" fillId="0" borderId="13" xfId="0" applyFont="1" applyBorder="1" applyAlignment="1">
      <alignment horizontal="justify" vertical="center" wrapText="1"/>
    </xf>
    <xf numFmtId="0" fontId="78" fillId="34" borderId="12" xfId="0" applyFont="1" applyFill="1" applyBorder="1" applyAlignment="1">
      <alignment horizontal="justify" vertical="center" wrapText="1"/>
    </xf>
    <xf numFmtId="0" fontId="78" fillId="0" borderId="12" xfId="0" applyFont="1" applyBorder="1" applyAlignment="1">
      <alignment horizontal="justify" vertical="center" wrapText="1"/>
    </xf>
    <xf numFmtId="0" fontId="78" fillId="0" borderId="14" xfId="0" applyFont="1" applyBorder="1" applyAlignment="1">
      <alignment horizontal="justify" vertical="center" wrapText="1"/>
    </xf>
    <xf numFmtId="0" fontId="79" fillId="0" borderId="15" xfId="0" applyFont="1" applyBorder="1" applyAlignment="1">
      <alignment horizontal="center" vertical="center"/>
    </xf>
    <xf numFmtId="2" fontId="78" fillId="34" borderId="16" xfId="0" applyNumberFormat="1" applyFont="1" applyFill="1" applyBorder="1" applyAlignment="1">
      <alignment horizontal="center" vertical="center"/>
    </xf>
    <xf numFmtId="2" fontId="78" fillId="0" borderId="16" xfId="0" applyNumberFormat="1" applyFont="1" applyBorder="1" applyAlignment="1">
      <alignment horizontal="center" vertical="center"/>
    </xf>
    <xf numFmtId="2" fontId="78" fillId="0" borderId="17" xfId="0" applyNumberFormat="1" applyFont="1" applyBorder="1" applyAlignment="1">
      <alignment horizontal="center" vertical="center"/>
    </xf>
    <xf numFmtId="0" fontId="80" fillId="33" borderId="0" xfId="0" applyFont="1" applyFill="1" applyAlignment="1" applyProtection="1">
      <alignment horizontal="left" vertical="top"/>
      <protection hidden="1"/>
    </xf>
    <xf numFmtId="0" fontId="8" fillId="33" borderId="0" xfId="0" applyNumberFormat="1" applyFont="1" applyFill="1" applyBorder="1" applyAlignment="1" applyProtection="1">
      <alignment horizontal="left" vertical="top" wrapText="1"/>
      <protection hidden="1"/>
    </xf>
    <xf numFmtId="0" fontId="71" fillId="33" borderId="0" xfId="0" applyFont="1" applyFill="1" applyBorder="1" applyAlignment="1" applyProtection="1">
      <alignment horizontal="left" vertical="top" wrapText="1"/>
      <protection hidden="1"/>
    </xf>
    <xf numFmtId="0" fontId="71" fillId="33" borderId="18" xfId="0" applyFont="1" applyFill="1" applyBorder="1" applyAlignment="1" applyProtection="1">
      <alignment horizontal="left" vertical="top"/>
      <protection hidden="1"/>
    </xf>
    <xf numFmtId="0" fontId="69" fillId="33" borderId="0" xfId="0" applyFont="1" applyFill="1" applyAlignment="1" applyProtection="1">
      <alignment horizontal="left" vertical="top"/>
      <protection hidden="1"/>
    </xf>
    <xf numFmtId="49" fontId="8" fillId="33" borderId="0" xfId="0" applyNumberFormat="1" applyFont="1" applyFill="1" applyBorder="1" applyAlignment="1" applyProtection="1">
      <alignment horizontal="left" vertical="top" wrapText="1"/>
      <protection hidden="1"/>
    </xf>
    <xf numFmtId="0" fontId="69" fillId="33" borderId="0" xfId="0" applyFont="1" applyFill="1" applyBorder="1" applyAlignment="1" applyProtection="1">
      <alignment horizontal="left" vertical="top" wrapText="1"/>
      <protection hidden="1"/>
    </xf>
    <xf numFmtId="0" fontId="69" fillId="33" borderId="0" xfId="0" applyFont="1" applyFill="1" applyBorder="1" applyAlignment="1" applyProtection="1">
      <alignment horizontal="center" vertical="top" wrapText="1"/>
      <protection hidden="1"/>
    </xf>
    <xf numFmtId="0" fontId="77" fillId="33" borderId="19" xfId="0" applyFont="1" applyFill="1" applyBorder="1" applyAlignment="1" applyProtection="1">
      <alignment horizontal="center" vertical="center"/>
      <protection hidden="1"/>
    </xf>
    <xf numFmtId="49" fontId="81" fillId="35" borderId="0" xfId="0" applyNumberFormat="1" applyFont="1" applyFill="1" applyAlignment="1" applyProtection="1">
      <alignment horizontal="left" vertical="top" wrapText="1"/>
      <protection hidden="1" locked="0"/>
    </xf>
    <xf numFmtId="49" fontId="73" fillId="33" borderId="0" xfId="0" applyNumberFormat="1" applyFont="1" applyFill="1" applyBorder="1" applyAlignment="1" applyProtection="1">
      <alignment horizontal="center" vertical="top"/>
      <protection hidden="1"/>
    </xf>
    <xf numFmtId="0" fontId="73" fillId="33" borderId="0" xfId="0" applyFont="1" applyFill="1" applyAlignment="1" applyProtection="1">
      <alignment horizontal="left" vertical="top"/>
      <protection hidden="1"/>
    </xf>
    <xf numFmtId="49" fontId="73" fillId="35" borderId="10" xfId="0" applyNumberFormat="1" applyFont="1" applyFill="1" applyBorder="1" applyAlignment="1" applyProtection="1">
      <alignment horizontal="center" vertical="top" wrapText="1"/>
      <protection hidden="1" locked="0"/>
    </xf>
    <xf numFmtId="14" fontId="73" fillId="35" borderId="10" xfId="0" applyNumberFormat="1" applyFont="1" applyFill="1" applyBorder="1" applyAlignment="1" applyProtection="1">
      <alignment horizontal="center" vertical="top" wrapText="1"/>
      <protection hidden="1" locked="0"/>
    </xf>
    <xf numFmtId="0" fontId="68" fillId="33" borderId="10" xfId="0" applyFont="1" applyFill="1" applyBorder="1" applyAlignment="1" applyProtection="1">
      <alignment horizontal="left" vertical="top"/>
      <protection hidden="1"/>
    </xf>
    <xf numFmtId="0" fontId="77" fillId="33" borderId="19" xfId="0" applyFont="1" applyFill="1" applyBorder="1" applyAlignment="1" applyProtection="1">
      <alignment horizontal="center" vertical="center" wrapText="1"/>
      <protection hidden="1"/>
    </xf>
    <xf numFmtId="0" fontId="82" fillId="35" borderId="18" xfId="0" applyFont="1" applyFill="1" applyBorder="1" applyAlignment="1" applyProtection="1">
      <alignment horizontal="left" vertical="top"/>
      <protection hidden="1" locked="0"/>
    </xf>
    <xf numFmtId="0" fontId="73" fillId="0" borderId="0" xfId="0" applyFont="1" applyFill="1" applyBorder="1" applyAlignment="1" applyProtection="1">
      <alignment horizontal="left" vertical="top"/>
      <protection hidden="1"/>
    </xf>
    <xf numFmtId="0" fontId="73" fillId="33" borderId="0" xfId="0" applyFont="1" applyFill="1" applyBorder="1" applyAlignment="1" applyProtection="1">
      <alignment horizontal="left" vertical="top" wrapText="1"/>
      <protection hidden="1"/>
    </xf>
    <xf numFmtId="0" fontId="68" fillId="35" borderId="19" xfId="0" applyFont="1" applyFill="1" applyBorder="1" applyAlignment="1" applyProtection="1">
      <alignment horizontal="center" vertical="center" wrapText="1"/>
      <protection hidden="1" locked="0"/>
    </xf>
    <xf numFmtId="0" fontId="73" fillId="0" borderId="11" xfId="0" applyFont="1" applyFill="1" applyBorder="1" applyAlignment="1" applyProtection="1">
      <alignment horizontal="left" vertical="top" wrapText="1"/>
      <protection hidden="1"/>
    </xf>
    <xf numFmtId="0" fontId="83" fillId="35" borderId="10" xfId="0" applyFont="1" applyFill="1" applyBorder="1" applyAlignment="1" applyProtection="1">
      <alignment horizontal="left" vertical="top" wrapText="1"/>
      <protection hidden="1" locked="0"/>
    </xf>
    <xf numFmtId="0" fontId="68" fillId="0" borderId="19" xfId="0" applyFont="1" applyFill="1" applyBorder="1" applyAlignment="1" applyProtection="1">
      <alignment horizontal="center" vertical="center" wrapText="1"/>
      <protection hidden="1"/>
    </xf>
    <xf numFmtId="0" fontId="84" fillId="33" borderId="0" xfId="0" applyFont="1" applyFill="1" applyAlignment="1" applyProtection="1">
      <alignment horizontal="left" vertical="top" wrapText="1"/>
      <protection hidden="1" locked="0"/>
    </xf>
    <xf numFmtId="0" fontId="68" fillId="35" borderId="14" xfId="0" applyFont="1" applyFill="1" applyBorder="1" applyAlignment="1" applyProtection="1">
      <alignment horizontal="center" vertical="center" wrapText="1"/>
      <protection hidden="1" locked="0"/>
    </xf>
    <xf numFmtId="0" fontId="68" fillId="35" borderId="11" xfId="0" applyFont="1" applyFill="1" applyBorder="1" applyAlignment="1" applyProtection="1">
      <alignment horizontal="center" vertical="center" wrapText="1"/>
      <protection hidden="1" locked="0"/>
    </xf>
    <xf numFmtId="0" fontId="68" fillId="35" borderId="20" xfId="0" applyFont="1" applyFill="1" applyBorder="1" applyAlignment="1" applyProtection="1">
      <alignment horizontal="center" vertical="center" wrapText="1"/>
      <protection hidden="1" locked="0"/>
    </xf>
    <xf numFmtId="0" fontId="73" fillId="33" borderId="0" xfId="0" applyFont="1" applyFill="1" applyAlignment="1" applyProtection="1">
      <alignment horizontal="left" vertical="top" wrapText="1"/>
      <protection hidden="1"/>
    </xf>
    <xf numFmtId="0" fontId="68" fillId="0" borderId="14" xfId="0" applyFont="1" applyBorder="1" applyAlignment="1" applyProtection="1">
      <alignment horizontal="center" vertical="top" wrapText="1"/>
      <protection hidden="1"/>
    </xf>
    <xf numFmtId="0" fontId="68" fillId="0" borderId="11" xfId="0" applyFont="1" applyBorder="1" applyAlignment="1" applyProtection="1">
      <alignment horizontal="center" vertical="top" wrapText="1"/>
      <protection hidden="1"/>
    </xf>
    <xf numFmtId="0" fontId="68" fillId="0" borderId="20" xfId="0" applyFont="1" applyBorder="1" applyAlignment="1" applyProtection="1">
      <alignment horizontal="center" vertical="top" wrapText="1"/>
      <protection hidden="1"/>
    </xf>
    <xf numFmtId="0" fontId="78" fillId="35" borderId="19" xfId="0" applyFont="1" applyFill="1" applyBorder="1" applyAlignment="1" applyProtection="1">
      <alignment horizontal="left" vertical="top" wrapText="1"/>
      <protection hidden="1" locked="0"/>
    </xf>
    <xf numFmtId="0" fontId="68" fillId="35" borderId="14" xfId="0" applyFont="1" applyFill="1" applyBorder="1" applyAlignment="1" applyProtection="1">
      <alignment horizontal="center" vertical="center"/>
      <protection hidden="1" locked="0"/>
    </xf>
    <xf numFmtId="0" fontId="68" fillId="35" borderId="11" xfId="0" applyFont="1" applyFill="1" applyBorder="1" applyAlignment="1" applyProtection="1">
      <alignment horizontal="center" vertical="center"/>
      <protection hidden="1" locked="0"/>
    </xf>
    <xf numFmtId="0" fontId="68" fillId="35" borderId="20" xfId="0" applyFont="1" applyFill="1" applyBorder="1" applyAlignment="1" applyProtection="1">
      <alignment horizontal="center" vertical="center"/>
      <protection hidden="1" locked="0"/>
    </xf>
    <xf numFmtId="0" fontId="78" fillId="0" borderId="14" xfId="0" applyFont="1" applyFill="1" applyBorder="1" applyAlignment="1" applyProtection="1">
      <alignment horizontal="center" vertical="center" wrapText="1"/>
      <protection hidden="1"/>
    </xf>
    <xf numFmtId="0" fontId="78" fillId="0" borderId="11" xfId="0" applyFont="1" applyFill="1" applyBorder="1" applyAlignment="1" applyProtection="1">
      <alignment horizontal="center" vertical="center" wrapText="1"/>
      <protection hidden="1"/>
    </xf>
    <xf numFmtId="0" fontId="78" fillId="0" borderId="20" xfId="0" applyFont="1" applyFill="1" applyBorder="1" applyAlignment="1" applyProtection="1">
      <alignment horizontal="center" vertical="center" wrapText="1"/>
      <protection hidden="1"/>
    </xf>
    <xf numFmtId="0" fontId="73" fillId="35" borderId="10" xfId="0" applyFont="1" applyFill="1" applyBorder="1" applyAlignment="1" applyProtection="1">
      <alignment horizontal="center" vertical="top" wrapText="1"/>
      <protection hidden="1" locked="0"/>
    </xf>
    <xf numFmtId="0" fontId="68" fillId="0" borderId="14" xfId="0" applyFont="1" applyFill="1" applyBorder="1" applyAlignment="1" applyProtection="1">
      <alignment horizontal="center" vertical="center" wrapText="1"/>
      <protection hidden="1"/>
    </xf>
    <xf numFmtId="0" fontId="68" fillId="0" borderId="11" xfId="0" applyFont="1" applyFill="1" applyBorder="1" applyAlignment="1" applyProtection="1">
      <alignment horizontal="center" vertical="center" wrapText="1"/>
      <protection hidden="1"/>
    </xf>
    <xf numFmtId="0" fontId="68" fillId="0" borderId="20" xfId="0" applyFont="1" applyFill="1" applyBorder="1" applyAlignment="1" applyProtection="1">
      <alignment horizontal="center" vertical="center" wrapText="1"/>
      <protection hidden="1"/>
    </xf>
    <xf numFmtId="0" fontId="78" fillId="35" borderId="14" xfId="0" applyFont="1" applyFill="1" applyBorder="1" applyAlignment="1" applyProtection="1">
      <alignment horizontal="left" vertical="top" wrapText="1"/>
      <protection hidden="1" locked="0"/>
    </xf>
    <xf numFmtId="0" fontId="78" fillId="35" borderId="11" xfId="0" applyFont="1" applyFill="1" applyBorder="1" applyAlignment="1" applyProtection="1">
      <alignment horizontal="left" vertical="top" wrapText="1"/>
      <protection hidden="1" locked="0"/>
    </xf>
    <xf numFmtId="0" fontId="78" fillId="35" borderId="19" xfId="0" applyFont="1" applyFill="1" applyBorder="1" applyAlignment="1" applyProtection="1">
      <alignment horizontal="center" vertical="top" wrapText="1"/>
      <protection hidden="1" locked="0"/>
    </xf>
    <xf numFmtId="0" fontId="78" fillId="35" borderId="14" xfId="0" applyFont="1" applyFill="1" applyBorder="1" applyAlignment="1" applyProtection="1">
      <alignment horizontal="center" vertical="top" wrapText="1"/>
      <protection hidden="1" locked="0"/>
    </xf>
    <xf numFmtId="0" fontId="78" fillId="35" borderId="11" xfId="0" applyFont="1" applyFill="1" applyBorder="1" applyAlignment="1" applyProtection="1">
      <alignment horizontal="center" vertical="top" wrapText="1"/>
      <protection hidden="1" locked="0"/>
    </xf>
    <xf numFmtId="0" fontId="78" fillId="35" borderId="20" xfId="0" applyFont="1" applyFill="1" applyBorder="1" applyAlignment="1" applyProtection="1">
      <alignment horizontal="center" vertical="top" wrapText="1"/>
      <protection hidden="1" locked="0"/>
    </xf>
    <xf numFmtId="0" fontId="73" fillId="35" borderId="10" xfId="0" applyFont="1" applyFill="1" applyBorder="1" applyAlignment="1" applyProtection="1">
      <alignment horizontal="left" vertical="top" wrapText="1"/>
      <protection locked="0"/>
    </xf>
    <xf numFmtId="0" fontId="77" fillId="0" borderId="18" xfId="0" applyFont="1" applyFill="1" applyBorder="1" applyAlignment="1" applyProtection="1">
      <alignment horizontal="center" vertical="top"/>
      <protection hidden="1"/>
    </xf>
    <xf numFmtId="0" fontId="73" fillId="0" borderId="10" xfId="0" applyFont="1" applyFill="1" applyBorder="1" applyAlignment="1" applyProtection="1">
      <alignment horizontal="center" vertical="top"/>
      <protection/>
    </xf>
    <xf numFmtId="0" fontId="73" fillId="33" borderId="0" xfId="0" applyFont="1" applyFill="1" applyBorder="1" applyAlignment="1" applyProtection="1">
      <alignment horizontal="left" vertical="top" wrapText="1"/>
      <protection hidden="1" locked="0"/>
    </xf>
    <xf numFmtId="0" fontId="73" fillId="35" borderId="10" xfId="0" applyFont="1" applyFill="1" applyBorder="1" applyAlignment="1" applyProtection="1">
      <alignment horizontal="left" vertical="top" wrapText="1"/>
      <protection hidden="1" locked="0"/>
    </xf>
    <xf numFmtId="0" fontId="68" fillId="35" borderId="10" xfId="0" applyFont="1" applyFill="1" applyBorder="1" applyAlignment="1" applyProtection="1">
      <alignment horizontal="left" vertical="top" wrapText="1"/>
      <protection hidden="1" locked="0"/>
    </xf>
    <xf numFmtId="0" fontId="73" fillId="0" borderId="0" xfId="0" applyFont="1" applyFill="1" applyAlignment="1" applyProtection="1">
      <alignment horizontal="left" wrapText="1"/>
      <protection hidden="1"/>
    </xf>
    <xf numFmtId="0" fontId="73" fillId="0" borderId="0" xfId="0" applyFont="1" applyFill="1" applyBorder="1" applyAlignment="1" applyProtection="1">
      <alignment horizontal="left" vertical="top" wrapText="1"/>
      <protection hidden="1"/>
    </xf>
    <xf numFmtId="0" fontId="85" fillId="33" borderId="0" xfId="0" applyFont="1" applyFill="1" applyBorder="1" applyAlignment="1" applyProtection="1">
      <alignment horizontal="left" vertical="top" wrapText="1"/>
      <protection hidden="1"/>
    </xf>
    <xf numFmtId="0" fontId="68" fillId="33" borderId="19" xfId="0" applyFont="1" applyFill="1" applyBorder="1" applyAlignment="1" applyProtection="1">
      <alignment horizontal="left" vertical="top" wrapText="1"/>
      <protection hidden="1"/>
    </xf>
    <xf numFmtId="1" fontId="71" fillId="33" borderId="19" xfId="0" applyNumberFormat="1" applyFont="1" applyFill="1" applyBorder="1" applyAlignment="1" applyProtection="1">
      <alignment horizontal="center" vertical="center"/>
      <protection hidden="1"/>
    </xf>
    <xf numFmtId="2" fontId="71" fillId="33" borderId="19" xfId="0" applyNumberFormat="1" applyFont="1" applyFill="1" applyBorder="1" applyAlignment="1" applyProtection="1">
      <alignment horizontal="center" vertical="center"/>
      <protection hidden="1"/>
    </xf>
    <xf numFmtId="0" fontId="70" fillId="33" borderId="18" xfId="0" applyFont="1" applyFill="1" applyBorder="1" applyAlignment="1" applyProtection="1">
      <alignment horizontal="center" vertical="top"/>
      <protection hidden="1"/>
    </xf>
    <xf numFmtId="2" fontId="71" fillId="33" borderId="14" xfId="0" applyNumberFormat="1" applyFont="1" applyFill="1" applyBorder="1" applyAlignment="1" applyProtection="1">
      <alignment horizontal="center" vertical="center"/>
      <protection hidden="1"/>
    </xf>
    <xf numFmtId="2" fontId="71" fillId="33" borderId="11" xfId="0" applyNumberFormat="1" applyFont="1" applyFill="1" applyBorder="1" applyAlignment="1" applyProtection="1">
      <alignment horizontal="center" vertical="center"/>
      <protection hidden="1"/>
    </xf>
    <xf numFmtId="2" fontId="71" fillId="33" borderId="20" xfId="0" applyNumberFormat="1" applyFont="1" applyFill="1" applyBorder="1" applyAlignment="1" applyProtection="1">
      <alignment horizontal="center" vertical="center"/>
      <protection hidden="1"/>
    </xf>
    <xf numFmtId="2" fontId="75" fillId="33" borderId="21" xfId="0" applyNumberFormat="1" applyFont="1" applyFill="1" applyBorder="1" applyAlignment="1" applyProtection="1">
      <alignment horizontal="center"/>
      <protection hidden="1"/>
    </xf>
    <xf numFmtId="0" fontId="73" fillId="0" borderId="18" xfId="0" applyFont="1" applyFill="1" applyBorder="1" applyAlignment="1" applyProtection="1">
      <alignment horizontal="left" vertical="top"/>
      <protection/>
    </xf>
    <xf numFmtId="0" fontId="71" fillId="35" borderId="0" xfId="0" applyFont="1" applyFill="1" applyAlignment="1" applyProtection="1">
      <alignment horizontal="left" vertical="top" wrapText="1"/>
      <protection hidden="1" locked="0"/>
    </xf>
    <xf numFmtId="0" fontId="71" fillId="33" borderId="19" xfId="0" applyFont="1" applyFill="1" applyBorder="1" applyAlignment="1" applyProtection="1">
      <alignment horizontal="center" vertical="center"/>
      <protection hidden="1"/>
    </xf>
    <xf numFmtId="0" fontId="68" fillId="33" borderId="19" xfId="0" applyNumberFormat="1" applyFont="1" applyFill="1" applyBorder="1" applyAlignment="1" applyProtection="1">
      <alignment horizontal="left" vertical="top" wrapText="1"/>
      <protection hidden="1"/>
    </xf>
    <xf numFmtId="0" fontId="71" fillId="33" borderId="0" xfId="0" applyFont="1" applyFill="1" applyAlignment="1" applyProtection="1">
      <alignment horizontal="center" vertical="center"/>
      <protection hidden="1"/>
    </xf>
    <xf numFmtId="0" fontId="71" fillId="0" borderId="10" xfId="0" applyFont="1" applyFill="1" applyBorder="1" applyAlignment="1" applyProtection="1">
      <alignment horizontal="left" vertical="top" wrapText="1"/>
      <protection hidden="1"/>
    </xf>
    <xf numFmtId="49" fontId="68" fillId="33" borderId="10" xfId="0" applyNumberFormat="1" applyFont="1" applyFill="1" applyBorder="1" applyAlignment="1" applyProtection="1">
      <alignment horizontal="center" wrapText="1"/>
      <protection hidden="1"/>
    </xf>
    <xf numFmtId="0" fontId="68" fillId="33" borderId="10" xfId="0" applyNumberFormat="1" applyFont="1" applyFill="1" applyBorder="1" applyAlignment="1" applyProtection="1">
      <alignment horizontal="center" wrapText="1"/>
      <protection hidden="1"/>
    </xf>
    <xf numFmtId="14" fontId="68" fillId="33" borderId="10" xfId="0" applyNumberFormat="1" applyFont="1" applyFill="1" applyBorder="1" applyAlignment="1" applyProtection="1">
      <alignment horizontal="center" wrapText="1"/>
      <protection hidden="1"/>
    </xf>
    <xf numFmtId="49" fontId="71" fillId="0" borderId="10" xfId="0" applyNumberFormat="1" applyFont="1" applyFill="1" applyBorder="1" applyAlignment="1" applyProtection="1">
      <alignment horizontal="left" vertical="top" wrapText="1"/>
      <protection hidden="1"/>
    </xf>
    <xf numFmtId="0" fontId="68" fillId="33" borderId="10" xfId="0" applyFont="1" applyFill="1" applyBorder="1" applyAlignment="1" applyProtection="1">
      <alignment horizontal="center"/>
      <protection hidden="1"/>
    </xf>
    <xf numFmtId="0" fontId="68" fillId="33" borderId="0" xfId="0" applyFont="1" applyFill="1" applyAlignment="1" applyProtection="1">
      <alignment horizontal="left" wrapText="1"/>
      <protection hidden="1"/>
    </xf>
    <xf numFmtId="0" fontId="68" fillId="33" borderId="0" xfId="0" applyFont="1" applyFill="1" applyAlignment="1" applyProtection="1">
      <alignment horizontal="left" vertical="top" wrapText="1"/>
      <protection hidden="1"/>
    </xf>
    <xf numFmtId="0" fontId="69" fillId="33" borderId="11" xfId="0" applyFont="1" applyFill="1" applyBorder="1" applyAlignment="1" applyProtection="1">
      <alignment horizontal="left" vertical="top"/>
      <protection hidden="1"/>
    </xf>
    <xf numFmtId="0" fontId="68" fillId="33" borderId="0" xfId="0" applyFont="1" applyFill="1" applyAlignment="1" applyProtection="1">
      <alignment horizontal="left" vertical="top"/>
      <protection hidden="1"/>
    </xf>
    <xf numFmtId="0" fontId="69" fillId="33" borderId="10" xfId="0" applyFont="1" applyFill="1" applyBorder="1" applyAlignment="1" applyProtection="1">
      <alignment horizontal="left" vertical="top"/>
      <protection hidden="1"/>
    </xf>
    <xf numFmtId="0" fontId="68" fillId="33" borderId="0" xfId="0" applyFont="1" applyFill="1" applyBorder="1" applyAlignment="1" applyProtection="1">
      <alignment horizontal="left" vertical="top" wrapText="1"/>
      <protection hidden="1"/>
    </xf>
    <xf numFmtId="49" fontId="69" fillId="33" borderId="10" xfId="0" applyNumberFormat="1" applyFont="1" applyFill="1" applyBorder="1" applyAlignment="1" applyProtection="1">
      <alignment horizontal="center" wrapText="1"/>
      <protection hidden="1"/>
    </xf>
    <xf numFmtId="0" fontId="69" fillId="33" borderId="10" xfId="0" applyFont="1" applyFill="1" applyBorder="1" applyAlignment="1" applyProtection="1">
      <alignment horizontal="center" wrapText="1"/>
      <protection hidden="1"/>
    </xf>
    <xf numFmtId="0" fontId="69" fillId="33" borderId="10" xfId="0" applyFont="1" applyFill="1" applyBorder="1" applyAlignment="1" applyProtection="1">
      <alignment horizontal="center"/>
      <protection hidden="1"/>
    </xf>
    <xf numFmtId="0" fontId="68" fillId="33" borderId="14" xfId="0" applyNumberFormat="1" applyFont="1" applyFill="1" applyBorder="1" applyAlignment="1" applyProtection="1">
      <alignment horizontal="right" vertical="top" wrapText="1"/>
      <protection/>
    </xf>
    <xf numFmtId="0" fontId="68" fillId="33" borderId="11" xfId="0" applyNumberFormat="1" applyFont="1" applyFill="1" applyBorder="1" applyAlignment="1" applyProtection="1">
      <alignment horizontal="right" vertical="top" wrapText="1"/>
      <protection/>
    </xf>
    <xf numFmtId="0" fontId="68" fillId="33" borderId="20" xfId="0" applyNumberFormat="1" applyFont="1" applyFill="1" applyBorder="1" applyAlignment="1" applyProtection="1">
      <alignment horizontal="right" vertical="top" wrapText="1"/>
      <protection/>
    </xf>
    <xf numFmtId="0" fontId="9" fillId="33" borderId="0" xfId="0" applyFont="1" applyFill="1" applyAlignment="1" applyProtection="1">
      <alignment horizontal="left" vertical="top" wrapText="1"/>
      <protection hidden="1"/>
    </xf>
    <xf numFmtId="0" fontId="68" fillId="33" borderId="0" xfId="0" applyFont="1" applyFill="1" applyAlignment="1" applyProtection="1">
      <alignment horizontal="justify" wrapText="1"/>
      <protection hidden="1"/>
    </xf>
    <xf numFmtId="0" fontId="68" fillId="33" borderId="0" xfId="0" applyFont="1" applyFill="1" applyBorder="1" applyAlignment="1" applyProtection="1">
      <alignment horizontal="center" vertical="top"/>
      <protection hidden="1"/>
    </xf>
    <xf numFmtId="0" fontId="68" fillId="0" borderId="0" xfId="0" applyFont="1" applyFill="1" applyAlignment="1" applyProtection="1">
      <alignment horizontal="left" vertical="top"/>
      <protection hidden="1"/>
    </xf>
    <xf numFmtId="0" fontId="69" fillId="0" borderId="10" xfId="0" applyFont="1" applyFill="1" applyBorder="1" applyAlignment="1" applyProtection="1">
      <alignment horizontal="center"/>
      <protection hidden="1"/>
    </xf>
    <xf numFmtId="0" fontId="69" fillId="33" borderId="0" xfId="0" applyFont="1" applyFill="1" applyAlignment="1" applyProtection="1">
      <alignment horizontal="center" vertical="top"/>
      <protection hidden="1"/>
    </xf>
    <xf numFmtId="0" fontId="68" fillId="33" borderId="0" xfId="0" applyFont="1" applyFill="1" applyAlignment="1" applyProtection="1">
      <alignment horizontal="right"/>
      <protection hidden="1"/>
    </xf>
    <xf numFmtId="14" fontId="69" fillId="33" borderId="10" xfId="0" applyNumberFormat="1" applyFont="1" applyFill="1" applyBorder="1" applyAlignment="1" applyProtection="1">
      <alignment horizontal="center"/>
      <protection hidden="1"/>
    </xf>
    <xf numFmtId="0" fontId="69" fillId="33" borderId="10" xfId="0" applyFont="1" applyFill="1" applyBorder="1" applyAlignment="1" applyProtection="1">
      <alignment horizontal="left"/>
      <protection hidden="1"/>
    </xf>
    <xf numFmtId="0" fontId="77" fillId="0" borderId="0" xfId="0" applyFont="1" applyFill="1" applyBorder="1" applyAlignment="1" applyProtection="1">
      <alignment horizontal="left" wrapText="1"/>
      <protection hidden="1"/>
    </xf>
    <xf numFmtId="0" fontId="77" fillId="0" borderId="10" xfId="0" applyFont="1" applyFill="1" applyBorder="1" applyAlignment="1" applyProtection="1">
      <alignment horizontal="left" wrapText="1"/>
      <protection hidden="1"/>
    </xf>
    <xf numFmtId="0" fontId="68" fillId="0" borderId="10" xfId="0" applyFont="1" applyBorder="1" applyAlignment="1" applyProtection="1">
      <alignment horizontal="center"/>
      <protection hidden="1"/>
    </xf>
    <xf numFmtId="14" fontId="69" fillId="33" borderId="11" xfId="0" applyNumberFormat="1" applyFont="1" applyFill="1" applyBorder="1" applyAlignment="1" applyProtection="1">
      <alignment horizontal="right" wrapText="1"/>
      <protection hidden="1"/>
    </xf>
    <xf numFmtId="0" fontId="70" fillId="33" borderId="10" xfId="0" applyFont="1" applyFill="1" applyBorder="1" applyAlignment="1" applyProtection="1">
      <alignment horizontal="right" wrapText="1"/>
      <protection hidden="1"/>
    </xf>
    <xf numFmtId="0" fontId="68" fillId="33" borderId="0" xfId="0" applyFont="1" applyFill="1" applyAlignment="1" applyProtection="1">
      <alignment horizontal="left"/>
      <protection hidden="1"/>
    </xf>
    <xf numFmtId="0" fontId="69" fillId="33" borderId="11" xfId="0" applyFont="1" applyFill="1" applyBorder="1" applyAlignment="1" applyProtection="1">
      <alignment horizontal="left"/>
      <protection hidden="1"/>
    </xf>
    <xf numFmtId="0" fontId="68" fillId="33" borderId="0" xfId="0" applyFont="1" applyFill="1" applyAlignment="1" applyProtection="1">
      <alignment horizontal="center"/>
      <protection hidden="1"/>
    </xf>
    <xf numFmtId="0" fontId="69" fillId="0" borderId="10" xfId="0" applyFont="1" applyFill="1" applyBorder="1" applyAlignment="1" applyProtection="1">
      <alignment horizontal="right"/>
      <protection hidden="1"/>
    </xf>
    <xf numFmtId="0" fontId="73" fillId="0" borderId="18" xfId="0" applyFont="1" applyFill="1" applyBorder="1" applyAlignment="1" applyProtection="1">
      <alignment horizontal="left" vertical="top" wrapText="1"/>
      <protection hidden="1"/>
    </xf>
    <xf numFmtId="0" fontId="78" fillId="35" borderId="14" xfId="0" applyFont="1" applyFill="1" applyBorder="1" applyAlignment="1" applyProtection="1">
      <alignment horizontal="center" vertical="center" wrapText="1"/>
      <protection hidden="1" locked="0"/>
    </xf>
    <xf numFmtId="0" fontId="78" fillId="35" borderId="11" xfId="0" applyFont="1" applyFill="1" applyBorder="1" applyAlignment="1" applyProtection="1">
      <alignment horizontal="center" vertical="center" wrapText="1"/>
      <protection hidden="1" locked="0"/>
    </xf>
    <xf numFmtId="0" fontId="78" fillId="35" borderId="20" xfId="0" applyFont="1" applyFill="1" applyBorder="1" applyAlignment="1" applyProtection="1">
      <alignment horizontal="center" vertical="center" wrapText="1"/>
      <protection hidden="1" locked="0"/>
    </xf>
    <xf numFmtId="0" fontId="73" fillId="33" borderId="11" xfId="0" applyFont="1" applyFill="1" applyBorder="1" applyAlignment="1" applyProtection="1">
      <alignment horizontal="left" vertical="top" wrapText="1"/>
      <protection hidden="1"/>
    </xf>
    <xf numFmtId="0" fontId="86" fillId="35" borderId="19" xfId="0" applyFont="1" applyFill="1" applyBorder="1" applyAlignment="1" applyProtection="1">
      <alignment horizontal="left" vertical="top" wrapText="1"/>
      <protection hidden="1" locked="0"/>
    </xf>
    <xf numFmtId="0" fontId="73" fillId="33" borderId="10" xfId="0" applyFont="1" applyFill="1" applyBorder="1" applyAlignment="1" applyProtection="1">
      <alignment horizontal="left" vertical="top"/>
      <protection hidden="1"/>
    </xf>
    <xf numFmtId="0" fontId="73" fillId="33" borderId="10" xfId="0" applyFont="1" applyFill="1" applyBorder="1" applyAlignment="1" applyProtection="1">
      <alignment horizontal="left" vertical="top" wrapText="1"/>
      <protection hidden="1"/>
    </xf>
    <xf numFmtId="0" fontId="73" fillId="35" borderId="0" xfId="0" applyFont="1" applyFill="1" applyAlignment="1" applyProtection="1">
      <alignment horizontal="left" vertical="top" wrapText="1"/>
      <protection hidden="1" locked="0"/>
    </xf>
    <xf numFmtId="0" fontId="71" fillId="0" borderId="22" xfId="0" applyFont="1" applyFill="1" applyBorder="1" applyAlignment="1" applyProtection="1">
      <alignment horizontal="center" vertical="top" wrapText="1"/>
      <protection hidden="1"/>
    </xf>
    <xf numFmtId="0" fontId="73" fillId="35" borderId="10" xfId="0" applyFont="1" applyFill="1" applyBorder="1" applyAlignment="1" applyProtection="1">
      <alignment horizontal="center" vertical="top"/>
      <protection hidden="1" locked="0"/>
    </xf>
    <xf numFmtId="0" fontId="78" fillId="0" borderId="14" xfId="0" applyFont="1" applyFill="1" applyBorder="1" applyAlignment="1" applyProtection="1">
      <alignment horizontal="center" vertical="top" wrapText="1"/>
      <protection hidden="1"/>
    </xf>
    <xf numFmtId="0" fontId="78" fillId="0" borderId="11" xfId="0" applyFont="1" applyFill="1" applyBorder="1" applyAlignment="1" applyProtection="1">
      <alignment horizontal="center" vertical="top" wrapText="1"/>
      <protection hidden="1"/>
    </xf>
    <xf numFmtId="0" fontId="78" fillId="0" borderId="20" xfId="0" applyFont="1" applyFill="1" applyBorder="1" applyAlignment="1" applyProtection="1">
      <alignment horizontal="center" vertical="top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 val="0"/>
        <i val="0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1" defaultTableStyle="TableStyleMedium2" defaultPivotStyle="PivotStyleLight16">
    <tableStyle name="прейскурант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86" name="Таблица183" displayName="Таблица183" ref="BA1:BC28" comment="" totalsRowShown="0">
  <autoFilter ref="BA1:BC28"/>
  <tableColumns count="3">
    <tableColumn id="1" name="1"/>
    <tableColumn id="2" name="2"/>
    <tableColumn id="3" name="3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Таблица13" displayName="Таблица13" ref="B4:C22" comment="" totalsRowShown="0">
  <tableColumns count="2">
    <tableColumn id="1" name="Примеры"/>
    <tableColumn id="2" name="Результат преобразования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55"/>
  <sheetViews>
    <sheetView tabSelected="1" zoomScale="90" zoomScaleNormal="90" zoomScaleSheetLayoutView="120" zoomScalePageLayoutView="90" workbookViewId="0" topLeftCell="A1">
      <selection activeCell="W6" sqref="W6:AK6"/>
    </sheetView>
  </sheetViews>
  <sheetFormatPr defaultColWidth="2.28125" defaultRowHeight="15"/>
  <cols>
    <col min="1" max="1" width="2.28125" style="22" customWidth="1"/>
    <col min="2" max="2" width="5.57421875" style="22" customWidth="1"/>
    <col min="3" max="10" width="2.28125" style="22" customWidth="1"/>
    <col min="11" max="11" width="5.57421875" style="22" bestFit="1" customWidth="1"/>
    <col min="12" max="12" width="3.28125" style="22" bestFit="1" customWidth="1"/>
    <col min="13" max="14" width="2.28125" style="22" customWidth="1"/>
    <col min="15" max="15" width="2.00390625" style="22" customWidth="1"/>
    <col min="16" max="18" width="2.28125" style="22" customWidth="1"/>
    <col min="19" max="20" width="2.28125" style="26" customWidth="1"/>
    <col min="21" max="22" width="2.28125" style="22" customWidth="1"/>
    <col min="23" max="23" width="1.28515625" style="22" customWidth="1"/>
    <col min="24" max="25" width="2.28125" style="22" customWidth="1"/>
    <col min="26" max="26" width="3.00390625" style="22" customWidth="1"/>
    <col min="27" max="27" width="4.7109375" style="22" customWidth="1"/>
    <col min="28" max="28" width="2.28125" style="22" customWidth="1"/>
    <col min="29" max="29" width="1.421875" style="22" customWidth="1"/>
    <col min="30" max="30" width="2.28125" style="22" customWidth="1"/>
    <col min="31" max="31" width="3.7109375" style="22" customWidth="1"/>
    <col min="32" max="32" width="2.421875" style="22" customWidth="1"/>
    <col min="33" max="33" width="2.28125" style="22" customWidth="1"/>
    <col min="34" max="34" width="1.7109375" style="22" customWidth="1"/>
    <col min="35" max="35" width="4.8515625" style="22" customWidth="1"/>
    <col min="36" max="37" width="3.00390625" style="22" customWidth="1"/>
    <col min="38" max="38" width="2.7109375" style="22" customWidth="1"/>
    <col min="39" max="39" width="2.28125" style="24" customWidth="1"/>
    <col min="40" max="47" width="2.28125" style="22" customWidth="1"/>
    <col min="48" max="48" width="0.71875" style="22" customWidth="1"/>
    <col min="49" max="49" width="2.28125" style="22" customWidth="1"/>
    <col min="50" max="51" width="2.57421875" style="22" customWidth="1"/>
    <col min="52" max="52" width="2.28125" style="22" customWidth="1"/>
    <col min="53" max="53" width="29.140625" style="22" hidden="1" customWidth="1"/>
    <col min="54" max="54" width="20.421875" style="22" hidden="1" customWidth="1"/>
    <col min="55" max="55" width="32.140625" style="22" hidden="1" customWidth="1"/>
    <col min="56" max="56" width="14.140625" style="22" hidden="1" customWidth="1"/>
    <col min="57" max="57" width="42.00390625" style="22" hidden="1" customWidth="1"/>
    <col min="58" max="58" width="9.57421875" style="22" hidden="1" customWidth="1"/>
    <col min="59" max="59" width="16.28125" style="22" hidden="1" customWidth="1"/>
    <col min="60" max="60" width="36.140625" style="22" hidden="1" customWidth="1"/>
    <col min="61" max="62" width="2.28125" style="22" customWidth="1"/>
    <col min="63" max="16384" width="2.28125" style="22" customWidth="1"/>
  </cols>
  <sheetData>
    <row r="1" spans="1:60" ht="67.5" customHeight="1">
      <c r="A1" s="138" t="s">
        <v>186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89" t="s">
        <v>137</v>
      </c>
      <c r="BB1" s="89" t="s">
        <v>138</v>
      </c>
      <c r="BC1" s="89" t="s">
        <v>139</v>
      </c>
      <c r="BD1" s="90"/>
      <c r="BE1" s="90"/>
      <c r="BF1" s="90"/>
      <c r="BG1" s="90"/>
      <c r="BH1" s="90"/>
    </row>
    <row r="2" spans="1:60" s="57" customFormat="1" ht="225.75" customHeigh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91" t="s">
        <v>175</v>
      </c>
      <c r="BB2" s="92" t="s">
        <v>140</v>
      </c>
      <c r="BC2" s="70" t="s">
        <v>141</v>
      </c>
      <c r="BD2" s="90"/>
      <c r="BE2" s="90"/>
      <c r="BG2" s="73"/>
      <c r="BH2" s="50"/>
    </row>
    <row r="3" spans="1:60" ht="38.2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93" t="s">
        <v>192</v>
      </c>
      <c r="BB3" s="94" t="s">
        <v>140</v>
      </c>
      <c r="BC3" s="50" t="s">
        <v>153</v>
      </c>
      <c r="BD3" s="90"/>
      <c r="BE3" s="90"/>
      <c r="BG3" s="73"/>
      <c r="BH3" s="50"/>
    </row>
    <row r="4" spans="1:60" ht="21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91" t="s">
        <v>193</v>
      </c>
      <c r="BB4" s="92" t="s">
        <v>140</v>
      </c>
      <c r="BC4" s="70" t="s">
        <v>154</v>
      </c>
      <c r="BD4" s="90"/>
      <c r="BE4" s="90"/>
      <c r="BG4" s="73"/>
      <c r="BH4" s="50"/>
    </row>
    <row r="5" spans="1:60" s="32" customFormat="1" ht="18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169" t="s">
        <v>49</v>
      </c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84" t="s">
        <v>176</v>
      </c>
      <c r="BB5" s="58" t="s">
        <v>142</v>
      </c>
      <c r="BC5" s="58" t="s">
        <v>143</v>
      </c>
      <c r="BD5" s="90"/>
      <c r="BE5" s="90"/>
      <c r="BF5" s="22"/>
      <c r="BG5" s="82"/>
      <c r="BH5" s="55"/>
    </row>
    <row r="6" spans="1:60" s="32" customFormat="1" ht="87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229" t="s">
        <v>182</v>
      </c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84" t="s">
        <v>194</v>
      </c>
      <c r="BB6" s="58" t="s">
        <v>142</v>
      </c>
      <c r="BC6" s="58" t="s">
        <v>155</v>
      </c>
      <c r="BD6" s="90"/>
      <c r="BE6" s="90"/>
      <c r="BF6" s="22"/>
      <c r="BG6" s="82"/>
      <c r="BH6" s="55"/>
    </row>
    <row r="7" spans="1:60" s="32" customFormat="1" ht="6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96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84" t="s">
        <v>195</v>
      </c>
      <c r="BB7" s="58" t="s">
        <v>142</v>
      </c>
      <c r="BC7" s="58" t="s">
        <v>156</v>
      </c>
      <c r="BD7" s="90"/>
      <c r="BE7" s="90"/>
      <c r="BF7" s="22"/>
      <c r="BG7" s="82"/>
      <c r="BH7" s="55"/>
    </row>
    <row r="8" spans="1:60" s="32" customFormat="1" ht="5.2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84" t="s">
        <v>196</v>
      </c>
      <c r="BB8" s="58" t="s">
        <v>142</v>
      </c>
      <c r="BC8" s="58" t="s">
        <v>185</v>
      </c>
      <c r="BD8" s="90"/>
      <c r="BE8" s="90"/>
      <c r="BF8" s="22"/>
      <c r="BG8" s="82"/>
      <c r="BH8" s="55"/>
    </row>
    <row r="9" spans="1:60" s="32" customFormat="1" ht="21.7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115" t="s">
        <v>42</v>
      </c>
      <c r="O9" s="115"/>
      <c r="P9" s="115"/>
      <c r="Q9" s="115"/>
      <c r="R9" s="115"/>
      <c r="S9" s="115"/>
      <c r="T9" s="115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84" t="s">
        <v>197</v>
      </c>
      <c r="BB9" s="58" t="s">
        <v>142</v>
      </c>
      <c r="BC9" s="58" t="s">
        <v>170</v>
      </c>
      <c r="BD9" s="90"/>
      <c r="BE9" s="90"/>
      <c r="BF9" s="22"/>
      <c r="BG9" s="82"/>
      <c r="BH9" s="55"/>
    </row>
    <row r="10" spans="1:60" s="32" customFormat="1" ht="45" customHeight="1">
      <c r="A10" s="38"/>
      <c r="B10" s="124" t="s">
        <v>191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85" t="s">
        <v>177</v>
      </c>
      <c r="BB10" s="83" t="s">
        <v>144</v>
      </c>
      <c r="BC10" s="83" t="s">
        <v>157</v>
      </c>
      <c r="BD10" s="90"/>
      <c r="BE10" s="90"/>
      <c r="BF10" s="22"/>
      <c r="BG10" s="82"/>
      <c r="BH10" s="55"/>
    </row>
    <row r="11" spans="1:60" s="32" customFormat="1" ht="23.25" customHeight="1">
      <c r="A11" s="38"/>
      <c r="B11" s="126" t="s">
        <v>187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5" t="s">
        <v>6</v>
      </c>
      <c r="AB11" s="125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84" t="s">
        <v>198</v>
      </c>
      <c r="BB11" s="58" t="s">
        <v>144</v>
      </c>
      <c r="BC11" s="58" t="s">
        <v>145</v>
      </c>
      <c r="BD11" s="90"/>
      <c r="BE11" s="90"/>
      <c r="BF11" s="22"/>
      <c r="BG11" s="82"/>
      <c r="BH11" s="55"/>
    </row>
    <row r="12" spans="1:60" s="32" customFormat="1" ht="40.5" customHeight="1">
      <c r="A12" s="38"/>
      <c r="B12" s="170" t="s">
        <v>188</v>
      </c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72" t="s">
        <v>199</v>
      </c>
      <c r="BB12" s="70" t="s">
        <v>144</v>
      </c>
      <c r="BC12" s="70" t="s">
        <v>158</v>
      </c>
      <c r="BD12" s="90"/>
      <c r="BE12" s="90"/>
      <c r="BF12" s="22"/>
      <c r="BG12" s="73"/>
      <c r="BH12" s="50"/>
    </row>
    <row r="13" spans="1:60" ht="25.5" customHeight="1">
      <c r="A13" s="43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72" t="s">
        <v>200</v>
      </c>
      <c r="BB13" s="52" t="s">
        <v>144</v>
      </c>
      <c r="BC13" s="52" t="s">
        <v>171</v>
      </c>
      <c r="BD13" s="90"/>
      <c r="BE13" s="90"/>
      <c r="BG13" s="73"/>
      <c r="BH13" s="50"/>
    </row>
    <row r="14" spans="1:60" s="32" customFormat="1" ht="14.25" customHeight="1">
      <c r="A14" s="38"/>
      <c r="B14" s="230" t="s">
        <v>126</v>
      </c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72" t="s">
        <v>201</v>
      </c>
      <c r="BB14" s="71" t="s">
        <v>189</v>
      </c>
      <c r="BC14" s="70" t="s">
        <v>172</v>
      </c>
      <c r="BD14" s="90"/>
      <c r="BE14" s="90"/>
      <c r="BF14" s="22"/>
      <c r="BG14" s="50"/>
      <c r="BH14" s="50"/>
    </row>
    <row r="15" spans="1:60" s="32" customFormat="1" ht="24" customHeight="1">
      <c r="A15" s="38"/>
      <c r="B15" s="96" t="s">
        <v>127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72" t="s">
        <v>178</v>
      </c>
      <c r="BB15" s="52" t="s">
        <v>146</v>
      </c>
      <c r="BC15" s="52" t="s">
        <v>147</v>
      </c>
      <c r="BD15" s="90"/>
      <c r="BE15" s="90"/>
      <c r="BF15" s="22"/>
      <c r="BG15" s="73"/>
      <c r="BH15" s="50"/>
    </row>
    <row r="16" spans="1:60" s="32" customFormat="1" ht="19.5" customHeight="1">
      <c r="A16" s="38"/>
      <c r="B16" s="142" t="s">
        <v>76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72" t="s">
        <v>202</v>
      </c>
      <c r="BB16" s="52" t="s">
        <v>146</v>
      </c>
      <c r="BC16" s="52" t="s">
        <v>159</v>
      </c>
      <c r="BD16" s="90"/>
      <c r="BE16" s="90"/>
      <c r="BF16" s="22"/>
      <c r="BG16" s="73"/>
      <c r="BH16" s="50"/>
    </row>
    <row r="17" spans="1:60" s="32" customFormat="1" ht="20.25" customHeight="1">
      <c r="A17" s="38"/>
      <c r="B17" s="228" t="s">
        <v>78</v>
      </c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72" t="s">
        <v>203</v>
      </c>
      <c r="BB17" s="52" t="s">
        <v>146</v>
      </c>
      <c r="BC17" s="52" t="s">
        <v>160</v>
      </c>
      <c r="BD17" s="90"/>
      <c r="BE17" s="90"/>
      <c r="BF17" s="22"/>
      <c r="BG17" s="73"/>
      <c r="BH17" s="50"/>
    </row>
    <row r="18" spans="1:60" s="32" customFormat="1" ht="43.5" customHeight="1">
      <c r="A18" s="38"/>
      <c r="B18" s="150" t="s">
        <v>77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232" t="s">
        <v>124</v>
      </c>
      <c r="W18" s="233"/>
      <c r="X18" s="233"/>
      <c r="Y18" s="233"/>
      <c r="Z18" s="233"/>
      <c r="AA18" s="233"/>
      <c r="AB18" s="233"/>
      <c r="AC18" s="234"/>
      <c r="AD18" s="232" t="s">
        <v>184</v>
      </c>
      <c r="AE18" s="233"/>
      <c r="AF18" s="233"/>
      <c r="AG18" s="233"/>
      <c r="AH18" s="234"/>
      <c r="AI18" s="143" t="s">
        <v>130</v>
      </c>
      <c r="AJ18" s="144"/>
      <c r="AK18" s="144"/>
      <c r="AL18" s="145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72" t="s">
        <v>179</v>
      </c>
      <c r="BB18" s="70" t="s">
        <v>148</v>
      </c>
      <c r="BC18" s="70" t="s">
        <v>161</v>
      </c>
      <c r="BD18" s="90"/>
      <c r="BE18" s="90"/>
      <c r="BF18" s="22"/>
      <c r="BG18" s="73"/>
      <c r="BH18" s="50"/>
    </row>
    <row r="19" spans="1:60" ht="60.75" customHeight="1">
      <c r="A19" s="43"/>
      <c r="B19" s="157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222"/>
      <c r="W19" s="223"/>
      <c r="X19" s="223"/>
      <c r="Y19" s="223"/>
      <c r="Z19" s="223"/>
      <c r="AA19" s="223"/>
      <c r="AB19" s="223"/>
      <c r="AC19" s="224"/>
      <c r="AD19" s="222"/>
      <c r="AE19" s="223"/>
      <c r="AF19" s="223"/>
      <c r="AG19" s="223"/>
      <c r="AH19" s="224"/>
      <c r="AI19" s="147"/>
      <c r="AJ19" s="148"/>
      <c r="AK19" s="148"/>
      <c r="AL19" s="149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72" t="s">
        <v>204</v>
      </c>
      <c r="BB19" s="50" t="s">
        <v>148</v>
      </c>
      <c r="BC19" s="50" t="s">
        <v>149</v>
      </c>
      <c r="BD19" s="90"/>
      <c r="BE19" s="90"/>
      <c r="BG19" s="73"/>
      <c r="BH19" s="50"/>
    </row>
    <row r="20" spans="1:60" ht="37.5" customHeight="1">
      <c r="A20" s="43"/>
      <c r="B20" s="157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222"/>
      <c r="W20" s="223"/>
      <c r="X20" s="223"/>
      <c r="Y20" s="223"/>
      <c r="Z20" s="223"/>
      <c r="AA20" s="223"/>
      <c r="AB20" s="223"/>
      <c r="AC20" s="224"/>
      <c r="AD20" s="222"/>
      <c r="AE20" s="223"/>
      <c r="AF20" s="223"/>
      <c r="AG20" s="223"/>
      <c r="AH20" s="224"/>
      <c r="AI20" s="147"/>
      <c r="AJ20" s="148"/>
      <c r="AK20" s="148"/>
      <c r="AL20" s="149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72" t="s">
        <v>205</v>
      </c>
      <c r="BB20" s="70" t="s">
        <v>148</v>
      </c>
      <c r="BC20" s="70" t="s">
        <v>162</v>
      </c>
      <c r="BD20" s="90"/>
      <c r="BE20" s="90"/>
      <c r="BG20" s="73"/>
      <c r="BH20" s="50"/>
    </row>
    <row r="21" spans="1:60" ht="19.5" customHeight="1">
      <c r="A21" s="43"/>
      <c r="B21" s="157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222"/>
      <c r="W21" s="223"/>
      <c r="X21" s="223"/>
      <c r="Y21" s="223"/>
      <c r="Z21" s="223"/>
      <c r="AA21" s="223"/>
      <c r="AB21" s="223"/>
      <c r="AC21" s="224"/>
      <c r="AD21" s="222"/>
      <c r="AE21" s="223"/>
      <c r="AF21" s="223"/>
      <c r="AG21" s="223"/>
      <c r="AH21" s="224"/>
      <c r="AI21" s="147"/>
      <c r="AJ21" s="148"/>
      <c r="AK21" s="148"/>
      <c r="AL21" s="149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72" t="s">
        <v>180</v>
      </c>
      <c r="BB21" s="52" t="s">
        <v>150</v>
      </c>
      <c r="BC21" s="52" t="s">
        <v>163</v>
      </c>
      <c r="BD21" s="90"/>
      <c r="BE21" s="90"/>
      <c r="BG21" s="73"/>
      <c r="BH21" s="50"/>
    </row>
    <row r="22" spans="1:60" ht="21" customHeight="1">
      <c r="A22" s="43"/>
      <c r="B22" s="157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222"/>
      <c r="W22" s="223"/>
      <c r="X22" s="223"/>
      <c r="Y22" s="223"/>
      <c r="Z22" s="223"/>
      <c r="AA22" s="223"/>
      <c r="AB22" s="223"/>
      <c r="AC22" s="224"/>
      <c r="AD22" s="222"/>
      <c r="AE22" s="223"/>
      <c r="AF22" s="223"/>
      <c r="AG22" s="223"/>
      <c r="AH22" s="224"/>
      <c r="AI22" s="147"/>
      <c r="AJ22" s="148"/>
      <c r="AK22" s="148"/>
      <c r="AL22" s="149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72" t="s">
        <v>206</v>
      </c>
      <c r="BB22" s="52" t="s">
        <v>150</v>
      </c>
      <c r="BC22" s="52" t="s">
        <v>164</v>
      </c>
      <c r="BD22" s="90"/>
      <c r="BE22" s="90"/>
      <c r="BG22" s="73"/>
      <c r="BH22" s="50"/>
    </row>
    <row r="23" spans="1:60" ht="21" customHeight="1">
      <c r="A23" s="43"/>
      <c r="B23" s="157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222"/>
      <c r="W23" s="223"/>
      <c r="X23" s="223"/>
      <c r="Y23" s="223"/>
      <c r="Z23" s="223"/>
      <c r="AA23" s="223"/>
      <c r="AB23" s="223"/>
      <c r="AC23" s="224"/>
      <c r="AD23" s="222"/>
      <c r="AE23" s="223"/>
      <c r="AF23" s="223"/>
      <c r="AG23" s="223"/>
      <c r="AH23" s="224"/>
      <c r="AI23" s="147"/>
      <c r="AJ23" s="148"/>
      <c r="AK23" s="148"/>
      <c r="AL23" s="149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72" t="s">
        <v>181</v>
      </c>
      <c r="BB23" s="50" t="s">
        <v>165</v>
      </c>
      <c r="BC23" s="50" t="s">
        <v>151</v>
      </c>
      <c r="BD23" s="90"/>
      <c r="BE23" s="90"/>
      <c r="BG23" s="73"/>
      <c r="BH23" s="50"/>
    </row>
    <row r="24" spans="1:60" ht="26.25" customHeight="1">
      <c r="A24" s="43"/>
      <c r="B24" s="226" t="s">
        <v>63</v>
      </c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72" t="s">
        <v>207</v>
      </c>
      <c r="BB24" s="50" t="s">
        <v>165</v>
      </c>
      <c r="BC24" s="50" t="s">
        <v>166</v>
      </c>
      <c r="BD24" s="90"/>
      <c r="BE24" s="90"/>
      <c r="BG24" s="73"/>
      <c r="BH24" s="50"/>
    </row>
    <row r="25" spans="1:60" s="32" customFormat="1" ht="3.7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72" t="s">
        <v>208</v>
      </c>
      <c r="BB25" s="50" t="s">
        <v>165</v>
      </c>
      <c r="BC25" s="50" t="s">
        <v>167</v>
      </c>
      <c r="BD25" s="90"/>
      <c r="BE25" s="90"/>
      <c r="BF25" s="22"/>
      <c r="BG25" s="73"/>
      <c r="BH25" s="50"/>
    </row>
    <row r="26" spans="1:60" s="32" customFormat="1" ht="20.25" customHeight="1">
      <c r="A26" s="38"/>
      <c r="B26" s="62" t="s">
        <v>121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231"/>
      <c r="AC26" s="231"/>
      <c r="AD26" s="231"/>
      <c r="AE26" s="231"/>
      <c r="AF26" s="231"/>
      <c r="AG26" s="231"/>
      <c r="AH26" s="231"/>
      <c r="AI26" s="231"/>
      <c r="AJ26" s="62" t="s">
        <v>129</v>
      </c>
      <c r="AK26" s="62"/>
      <c r="AL26" s="62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72" t="s">
        <v>209</v>
      </c>
      <c r="BB26" s="50" t="s">
        <v>168</v>
      </c>
      <c r="BC26" s="50" t="s">
        <v>173</v>
      </c>
      <c r="BD26" s="90"/>
      <c r="BE26" s="90"/>
      <c r="BF26" s="22"/>
      <c r="BG26" s="50"/>
      <c r="BH26" s="50"/>
    </row>
    <row r="27" spans="1:60" s="32" customFormat="1" ht="18.75" customHeight="1">
      <c r="A27" s="38"/>
      <c r="B27" s="227" t="s">
        <v>128</v>
      </c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72" t="s">
        <v>210</v>
      </c>
      <c r="BB27" s="50" t="s">
        <v>168</v>
      </c>
      <c r="BC27" s="50" t="s">
        <v>174</v>
      </c>
      <c r="BD27" s="90"/>
      <c r="BE27" s="90"/>
      <c r="BF27" s="22"/>
      <c r="BG27" s="50"/>
      <c r="BH27" s="50"/>
    </row>
    <row r="28" spans="1:60" s="32" customFormat="1" ht="23.25" customHeight="1">
      <c r="A28" s="38"/>
      <c r="B28" s="150" t="s">
        <v>77</v>
      </c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2"/>
      <c r="U28" s="150" t="s">
        <v>123</v>
      </c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2"/>
      <c r="AI28" s="154" t="s">
        <v>79</v>
      </c>
      <c r="AJ28" s="155"/>
      <c r="AK28" s="155"/>
      <c r="AL28" s="156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76" t="s">
        <v>182</v>
      </c>
      <c r="BB28" s="50" t="s">
        <v>183</v>
      </c>
      <c r="BC28" s="81" t="s">
        <v>190</v>
      </c>
      <c r="BD28" s="90"/>
      <c r="BE28" s="90"/>
      <c r="BF28" s="22"/>
      <c r="BG28" s="73"/>
      <c r="BH28" s="50"/>
    </row>
    <row r="29" spans="1:59" ht="35.25" customHeight="1">
      <c r="A29" s="43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39"/>
      <c r="AJ29" s="140"/>
      <c r="AK29" s="140"/>
      <c r="AL29" s="141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76"/>
      <c r="BG29" s="50"/>
    </row>
    <row r="30" spans="1:52" ht="21.75" customHeight="1">
      <c r="A30" s="43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39"/>
      <c r="AJ30" s="140"/>
      <c r="AK30" s="140"/>
      <c r="AL30" s="141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</row>
    <row r="31" spans="1:52" ht="20.25" customHeight="1">
      <c r="A31" s="43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39"/>
      <c r="AJ31" s="140"/>
      <c r="AK31" s="140"/>
      <c r="AL31" s="141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</row>
    <row r="32" spans="1:52" ht="18.75" customHeight="1">
      <c r="A32" s="43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39"/>
      <c r="AJ32" s="140"/>
      <c r="AK32" s="140"/>
      <c r="AL32" s="141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</row>
    <row r="33" spans="1:52" ht="24.75" customHeight="1">
      <c r="A33" s="43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39"/>
      <c r="AJ33" s="140"/>
      <c r="AK33" s="140"/>
      <c r="AL33" s="141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</row>
    <row r="34" spans="1:52" ht="21" customHeight="1">
      <c r="A34" s="43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39"/>
      <c r="AJ34" s="140"/>
      <c r="AK34" s="140"/>
      <c r="AL34" s="141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</row>
    <row r="35" spans="1:52" ht="24.75" customHeight="1">
      <c r="A35" s="43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39"/>
      <c r="AJ35" s="140"/>
      <c r="AK35" s="140"/>
      <c r="AL35" s="141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</row>
    <row r="36" spans="1:52" ht="18" customHeight="1">
      <c r="A36" s="43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39"/>
      <c r="AJ36" s="140"/>
      <c r="AK36" s="140"/>
      <c r="AL36" s="141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</row>
    <row r="37" spans="1:52" ht="20.25" customHeight="1">
      <c r="A37" s="43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39"/>
      <c r="AJ37" s="140"/>
      <c r="AK37" s="140"/>
      <c r="AL37" s="141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</row>
    <row r="38" spans="1:52" ht="21.75" customHeight="1">
      <c r="A38" s="43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39"/>
      <c r="AJ38" s="140"/>
      <c r="AK38" s="140"/>
      <c r="AL38" s="141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</row>
    <row r="39" spans="1:52" ht="21.75" customHeight="1">
      <c r="A39" s="43"/>
      <c r="B39" s="226" t="s">
        <v>63</v>
      </c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</row>
    <row r="40" spans="1:52" s="32" customFormat="1" ht="21.75" customHeight="1">
      <c r="A40" s="38"/>
      <c r="B40" s="225" t="s">
        <v>80</v>
      </c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</row>
    <row r="41" spans="1:52" s="32" customFormat="1" ht="20.25" customHeight="1">
      <c r="A41" s="38"/>
      <c r="B41" s="150" t="s">
        <v>77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2"/>
      <c r="AA41" s="150" t="s">
        <v>122</v>
      </c>
      <c r="AB41" s="151"/>
      <c r="AC41" s="151"/>
      <c r="AD41" s="151"/>
      <c r="AE41" s="151"/>
      <c r="AF41" s="151"/>
      <c r="AG41" s="151"/>
      <c r="AH41" s="151"/>
      <c r="AI41" s="150" t="s">
        <v>79</v>
      </c>
      <c r="AJ41" s="151"/>
      <c r="AK41" s="151"/>
      <c r="AL41" s="152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</row>
    <row r="42" spans="1:52" ht="18.75" customHeight="1">
      <c r="A42" s="43"/>
      <c r="B42" s="157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9"/>
      <c r="AB42" s="159"/>
      <c r="AC42" s="159"/>
      <c r="AD42" s="159"/>
      <c r="AE42" s="159"/>
      <c r="AF42" s="159"/>
      <c r="AG42" s="159"/>
      <c r="AH42" s="159"/>
      <c r="AI42" s="160"/>
      <c r="AJ42" s="161"/>
      <c r="AK42" s="161"/>
      <c r="AL42" s="162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</row>
    <row r="43" spans="1:52" ht="15" customHeight="1">
      <c r="A43" s="43"/>
      <c r="B43" s="157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9"/>
      <c r="AB43" s="159"/>
      <c r="AC43" s="159"/>
      <c r="AD43" s="159"/>
      <c r="AE43" s="159"/>
      <c r="AF43" s="159"/>
      <c r="AG43" s="159"/>
      <c r="AH43" s="159"/>
      <c r="AI43" s="160"/>
      <c r="AJ43" s="161"/>
      <c r="AK43" s="161"/>
      <c r="AL43" s="162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</row>
    <row r="44" spans="1:52" ht="15.75" customHeight="1">
      <c r="A44" s="43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9"/>
      <c r="AB44" s="159"/>
      <c r="AC44" s="159"/>
      <c r="AD44" s="159"/>
      <c r="AE44" s="159"/>
      <c r="AF44" s="159"/>
      <c r="AG44" s="159"/>
      <c r="AH44" s="159"/>
      <c r="AI44" s="160"/>
      <c r="AJ44" s="161"/>
      <c r="AK44" s="161"/>
      <c r="AL44" s="162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</row>
    <row r="45" spans="1:52" ht="18.75" customHeight="1">
      <c r="A45" s="43"/>
      <c r="B45" s="157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9"/>
      <c r="AB45" s="159"/>
      <c r="AC45" s="159"/>
      <c r="AD45" s="159"/>
      <c r="AE45" s="159"/>
      <c r="AF45" s="159"/>
      <c r="AG45" s="159"/>
      <c r="AH45" s="159"/>
      <c r="AI45" s="160"/>
      <c r="AJ45" s="161"/>
      <c r="AK45" s="161"/>
      <c r="AL45" s="162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</row>
    <row r="46" spans="1:52" s="32" customFormat="1" ht="3" customHeight="1">
      <c r="A46" s="38"/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</row>
    <row r="47" spans="1:53" s="32" customFormat="1" ht="18.75" customHeight="1">
      <c r="A47" s="45"/>
      <c r="B47" s="56" t="s">
        <v>57</v>
      </c>
      <c r="C47" s="56"/>
      <c r="D47" s="56"/>
      <c r="E47" s="56"/>
      <c r="F47" s="56"/>
      <c r="G47" s="56"/>
      <c r="H47" s="56"/>
      <c r="I47" s="56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45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46"/>
    </row>
    <row r="48" spans="1:53" s="32" customFormat="1" ht="30.75" customHeight="1">
      <c r="A48" s="38"/>
      <c r="B48" s="137" t="s">
        <v>53</v>
      </c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 t="s">
        <v>54</v>
      </c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 t="s">
        <v>55</v>
      </c>
      <c r="AA48" s="137"/>
      <c r="AB48" s="137"/>
      <c r="AC48" s="137"/>
      <c r="AD48" s="137"/>
      <c r="AE48" s="137"/>
      <c r="AF48" s="137"/>
      <c r="AG48" s="137"/>
      <c r="AH48" s="137" t="s">
        <v>56</v>
      </c>
      <c r="AI48" s="137"/>
      <c r="AJ48" s="137"/>
      <c r="AK48" s="137"/>
      <c r="AL48" s="137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46"/>
    </row>
    <row r="49" spans="1:53" ht="18.75" customHeight="1">
      <c r="A49" s="43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59"/>
    </row>
    <row r="50" spans="1:53" ht="18.75" customHeight="1">
      <c r="A50" s="43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59"/>
    </row>
    <row r="51" spans="1:57" ht="19.5" customHeight="1">
      <c r="A51" s="43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54" t="s">
        <v>103</v>
      </c>
      <c r="BB51" s="54"/>
      <c r="BC51" s="54" t="s">
        <v>102</v>
      </c>
      <c r="BD51" s="54"/>
      <c r="BE51" s="54" t="s">
        <v>104</v>
      </c>
    </row>
    <row r="52" spans="1:57" s="32" customFormat="1" ht="60" customHeight="1">
      <c r="A52" s="38"/>
      <c r="B52" s="135" t="s">
        <v>64</v>
      </c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55" t="s">
        <v>90</v>
      </c>
      <c r="BB52" s="47"/>
      <c r="BC52" s="60" t="s">
        <v>105</v>
      </c>
      <c r="BD52" s="47"/>
      <c r="BE52" s="55" t="s">
        <v>81</v>
      </c>
    </row>
    <row r="53" spans="1:57" s="32" customFormat="1" ht="31.5" customHeight="1">
      <c r="A53" s="38"/>
      <c r="B53" s="154" t="s">
        <v>53</v>
      </c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6"/>
      <c r="Z53" s="137" t="s">
        <v>65</v>
      </c>
      <c r="AA53" s="137"/>
      <c r="AB53" s="137"/>
      <c r="AC53" s="137"/>
      <c r="AD53" s="137"/>
      <c r="AE53" s="137"/>
      <c r="AF53" s="137"/>
      <c r="AG53" s="137"/>
      <c r="AH53" s="154" t="s">
        <v>66</v>
      </c>
      <c r="AI53" s="155"/>
      <c r="AJ53" s="155"/>
      <c r="AK53" s="155"/>
      <c r="AL53" s="156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55" t="s">
        <v>91</v>
      </c>
      <c r="BB53" s="47"/>
      <c r="BC53" s="60" t="s">
        <v>106</v>
      </c>
      <c r="BD53" s="47"/>
      <c r="BE53" s="55" t="s">
        <v>82</v>
      </c>
    </row>
    <row r="54" spans="1:57" ht="22.5" customHeight="1">
      <c r="A54" s="43"/>
      <c r="B54" s="139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1"/>
      <c r="Z54" s="134"/>
      <c r="AA54" s="134"/>
      <c r="AB54" s="134"/>
      <c r="AC54" s="134"/>
      <c r="AD54" s="134"/>
      <c r="AE54" s="134"/>
      <c r="AF54" s="134"/>
      <c r="AG54" s="134"/>
      <c r="AH54" s="139"/>
      <c r="AI54" s="140"/>
      <c r="AJ54" s="140"/>
      <c r="AK54" s="140"/>
      <c r="AL54" s="141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51" t="s">
        <v>92</v>
      </c>
      <c r="BB54" s="51"/>
      <c r="BC54" s="49" t="s">
        <v>108</v>
      </c>
      <c r="BD54" s="51"/>
      <c r="BE54" s="53" t="s">
        <v>83</v>
      </c>
    </row>
    <row r="55" spans="1:57" s="32" customFormat="1" ht="21" customHeight="1">
      <c r="A55" s="38"/>
      <c r="B55" s="135" t="s">
        <v>58</v>
      </c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47" t="s">
        <v>93</v>
      </c>
      <c r="BB55" s="47"/>
      <c r="BC55" s="61" t="s">
        <v>109</v>
      </c>
      <c r="BD55" s="47"/>
      <c r="BE55" s="95" t="s">
        <v>84</v>
      </c>
    </row>
    <row r="56" spans="1:57" s="32" customFormat="1" ht="45.75" customHeight="1">
      <c r="A56" s="38"/>
      <c r="B56" s="137" t="s">
        <v>59</v>
      </c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 t="s">
        <v>54</v>
      </c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 t="s">
        <v>60</v>
      </c>
      <c r="AD56" s="137"/>
      <c r="AE56" s="137"/>
      <c r="AF56" s="137"/>
      <c r="AG56" s="137"/>
      <c r="AH56" s="137"/>
      <c r="AI56" s="137"/>
      <c r="AJ56" s="137"/>
      <c r="AK56" s="137"/>
      <c r="AL56" s="137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47" t="s">
        <v>94</v>
      </c>
      <c r="BB56" s="47"/>
      <c r="BC56" s="58" t="s">
        <v>110</v>
      </c>
      <c r="BD56" s="47"/>
      <c r="BE56" s="95" t="s">
        <v>85</v>
      </c>
    </row>
    <row r="57" spans="1:57" ht="21" customHeight="1">
      <c r="A57" s="43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51" t="s">
        <v>95</v>
      </c>
      <c r="BB57" s="51"/>
      <c r="BC57" s="49" t="s">
        <v>111</v>
      </c>
      <c r="BD57" s="51"/>
      <c r="BE57" s="53" t="s">
        <v>212</v>
      </c>
    </row>
    <row r="58" spans="1:57" ht="21" customHeight="1">
      <c r="A58" s="43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51" t="s">
        <v>96</v>
      </c>
      <c r="BB58" s="51"/>
      <c r="BC58" s="49" t="s">
        <v>107</v>
      </c>
      <c r="BD58" s="51"/>
      <c r="BE58" s="51" t="s">
        <v>86</v>
      </c>
    </row>
    <row r="59" spans="1:57" ht="21" customHeight="1">
      <c r="A59" s="43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51" t="s">
        <v>97</v>
      </c>
      <c r="BB59" s="51"/>
      <c r="BC59" s="52"/>
      <c r="BD59" s="51"/>
      <c r="BE59" s="51" t="s">
        <v>211</v>
      </c>
    </row>
    <row r="60" spans="1:57" s="32" customFormat="1" ht="21" customHeight="1">
      <c r="A60" s="38"/>
      <c r="B60" s="135" t="s">
        <v>131</v>
      </c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58" t="s">
        <v>98</v>
      </c>
      <c r="BB60" s="47"/>
      <c r="BD60" s="47"/>
      <c r="BE60" s="51" t="s">
        <v>87</v>
      </c>
    </row>
    <row r="61" spans="1:56" s="32" customFormat="1" ht="34.5" customHeight="1">
      <c r="A61" s="38"/>
      <c r="B61" s="137" t="s">
        <v>132</v>
      </c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 t="s">
        <v>133</v>
      </c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 t="s">
        <v>134</v>
      </c>
      <c r="AD61" s="137"/>
      <c r="AE61" s="137"/>
      <c r="AF61" s="137"/>
      <c r="AG61" s="137"/>
      <c r="AH61" s="137"/>
      <c r="AI61" s="137"/>
      <c r="AJ61" s="137"/>
      <c r="AK61" s="137"/>
      <c r="AL61" s="137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58" t="s">
        <v>99</v>
      </c>
      <c r="BB61" s="47"/>
      <c r="BD61" s="47"/>
    </row>
    <row r="62" spans="1:56" ht="23.25" customHeight="1">
      <c r="A62" s="4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51" t="s">
        <v>100</v>
      </c>
      <c r="BB62" s="51"/>
      <c r="BD62" s="51"/>
    </row>
    <row r="63" spans="1:56" s="32" customFormat="1" ht="23.25" customHeight="1">
      <c r="A63" s="38"/>
      <c r="B63" s="56" t="s">
        <v>135</v>
      </c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131" t="s">
        <v>136</v>
      </c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47" t="s">
        <v>101</v>
      </c>
      <c r="BB63" s="47"/>
      <c r="BD63" s="47"/>
    </row>
    <row r="64" spans="1:56" s="32" customFormat="1" ht="51" customHeight="1">
      <c r="A64" s="38"/>
      <c r="B64" s="171" t="s">
        <v>125</v>
      </c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58" t="s">
        <v>88</v>
      </c>
      <c r="BB64" s="47"/>
      <c r="BD64" s="47"/>
    </row>
    <row r="65" spans="1:55" s="47" customFormat="1" ht="43.5" customHeight="1">
      <c r="A65" s="75"/>
      <c r="B65" s="133" t="s">
        <v>52</v>
      </c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58" t="s">
        <v>89</v>
      </c>
      <c r="BC65" s="58"/>
    </row>
    <row r="66" spans="1:56" ht="30.75" customHeight="1">
      <c r="A66" s="43"/>
      <c r="B66" s="136" t="s">
        <v>152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52"/>
      <c r="BB66" s="51"/>
      <c r="BC66" s="49"/>
      <c r="BD66" s="51"/>
    </row>
    <row r="67" spans="1:52" s="32" customFormat="1" ht="23.25" customHeight="1">
      <c r="A67" s="38"/>
      <c r="B67" s="132" t="s">
        <v>50</v>
      </c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</row>
    <row r="68" spans="1:52" ht="24" customHeight="1">
      <c r="A68" s="43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68"/>
      <c r="AK68" s="168"/>
      <c r="AL68" s="168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</row>
    <row r="69" spans="1:52" s="32" customFormat="1" ht="12" customHeight="1">
      <c r="A69" s="38"/>
      <c r="B69" s="164" t="s">
        <v>46</v>
      </c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</row>
    <row r="70" spans="1:52" s="32" customFormat="1" ht="18.75" customHeight="1">
      <c r="A70" s="38"/>
      <c r="B70" s="133" t="s">
        <v>48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</row>
    <row r="71" spans="1:52" ht="24.75" customHeight="1">
      <c r="A71" s="43"/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</row>
    <row r="72" spans="1:52" s="32" customFormat="1" ht="18.75" customHeight="1">
      <c r="A72" s="38"/>
      <c r="B72" s="180" t="s">
        <v>47</v>
      </c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0"/>
      <c r="AK72" s="180"/>
      <c r="AL72" s="180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</row>
    <row r="73" spans="1:57" ht="39.75" customHeight="1">
      <c r="A73" s="43"/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B73" s="51"/>
      <c r="BC73" s="49"/>
      <c r="BD73" s="51"/>
      <c r="BE73" s="51"/>
    </row>
    <row r="74" spans="1:57" s="32" customFormat="1" ht="11.25" customHeight="1">
      <c r="A74" s="38"/>
      <c r="B74" s="164" t="s">
        <v>61</v>
      </c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  <c r="AL74" s="164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B74" s="47"/>
      <c r="BC74" s="58"/>
      <c r="BD74" s="47"/>
      <c r="BE74" s="47"/>
    </row>
    <row r="75" spans="1:52" s="32" customFormat="1" ht="19.5" customHeight="1">
      <c r="A75" s="38"/>
      <c r="B75" s="166" t="s">
        <v>43</v>
      </c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</row>
    <row r="76" spans="1:52" s="32" customFormat="1" ht="2.25" customHeigh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86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</row>
    <row r="77" spans="1:52" s="32" customFormat="1" ht="18" customHeight="1">
      <c r="A77" s="38"/>
      <c r="B77" s="126" t="s">
        <v>44</v>
      </c>
      <c r="C77" s="126"/>
      <c r="D77" s="126"/>
      <c r="E77" s="126"/>
      <c r="F77" s="126"/>
      <c r="G77" s="126"/>
      <c r="H77" s="126"/>
      <c r="I77" s="165"/>
      <c r="J77" s="165"/>
      <c r="K77" s="165"/>
      <c r="L77" s="165"/>
      <c r="M77" s="165"/>
      <c r="N77" s="165"/>
      <c r="O77" s="165"/>
      <c r="P77" s="165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1"/>
      <c r="AK77" s="181"/>
      <c r="AL77" s="181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</row>
    <row r="78" spans="1:52" s="32" customFormat="1" ht="12.75" customHeight="1">
      <c r="A78" s="38"/>
      <c r="B78" s="38"/>
      <c r="C78" s="38"/>
      <c r="D78" s="38"/>
      <c r="E78" s="38"/>
      <c r="F78" s="38"/>
      <c r="G78" s="38"/>
      <c r="H78" s="38"/>
      <c r="I78" s="38"/>
      <c r="J78" s="75" t="s">
        <v>11</v>
      </c>
      <c r="K78" s="38"/>
      <c r="L78" s="38"/>
      <c r="M78" s="38"/>
      <c r="N78" s="38"/>
      <c r="O78" s="38"/>
      <c r="P78" s="38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</row>
    <row r="79" spans="1:52" s="32" customFormat="1" ht="20.25" customHeight="1">
      <c r="A79" s="38"/>
      <c r="B79" s="126" t="s">
        <v>45</v>
      </c>
      <c r="C79" s="126"/>
      <c r="D79" s="126"/>
      <c r="E79" s="126"/>
      <c r="F79" s="126"/>
      <c r="G79" s="126"/>
      <c r="H79" s="126"/>
      <c r="I79" s="165"/>
      <c r="J79" s="165"/>
      <c r="K79" s="165"/>
      <c r="L79" s="165"/>
      <c r="M79" s="165"/>
      <c r="N79" s="165"/>
      <c r="O79" s="165"/>
      <c r="P79" s="165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</row>
    <row r="80" spans="1:52" s="32" customFormat="1" ht="11.25" customHeight="1">
      <c r="A80" s="38"/>
      <c r="B80" s="38"/>
      <c r="C80" s="38"/>
      <c r="D80" s="38"/>
      <c r="E80" s="38"/>
      <c r="F80" s="38"/>
      <c r="G80" s="38"/>
      <c r="H80" s="38"/>
      <c r="I80" s="87"/>
      <c r="J80" s="75" t="s">
        <v>11</v>
      </c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</row>
    <row r="81" spans="1:52" s="32" customFormat="1" ht="6" customHeight="1">
      <c r="A81" s="86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</row>
    <row r="82" spans="1:52" s="32" customFormat="1" ht="15.75" customHeight="1">
      <c r="A82" s="86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184"/>
      <c r="R82" s="184"/>
      <c r="S82" s="184"/>
      <c r="T82" s="184"/>
      <c r="U82" s="184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</row>
    <row r="83" spans="1:55" s="32" customFormat="1" ht="20.25" customHeight="1">
      <c r="A83" s="119" t="s">
        <v>0</v>
      </c>
      <c r="B83" s="119"/>
      <c r="C83" s="119"/>
      <c r="D83" s="119"/>
      <c r="E83" s="119"/>
      <c r="F83" s="119"/>
      <c r="G83" s="119"/>
      <c r="H83" s="119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5"/>
      <c r="T83" s="15"/>
      <c r="U83" s="14"/>
      <c r="V83" s="14"/>
      <c r="W83" s="17" t="s">
        <v>22</v>
      </c>
      <c r="X83" s="14"/>
      <c r="Y83" s="14"/>
      <c r="Z83" s="14"/>
      <c r="AA83" s="14"/>
      <c r="AB83" s="14"/>
      <c r="AC83" s="14"/>
      <c r="AD83" s="14"/>
      <c r="AE83" s="14"/>
      <c r="AF83" s="190"/>
      <c r="AG83" s="190"/>
      <c r="AH83" s="190"/>
      <c r="AI83" s="190"/>
      <c r="AJ83" s="190"/>
      <c r="AK83" s="190"/>
      <c r="AL83" s="190"/>
      <c r="AM83" s="13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105" t="s">
        <v>40</v>
      </c>
      <c r="BB83" s="107" t="s">
        <v>62</v>
      </c>
      <c r="BC83" s="111" t="s">
        <v>41</v>
      </c>
    </row>
    <row r="84" spans="1:55" s="32" customFormat="1" ht="21" customHeight="1">
      <c r="A84" s="192" t="str">
        <f>VLOOKUP($W$6,$BA$2:$BG$28,2,0)</f>
        <v>Госпромнадзор
Юридический адрес:
220108, г.Минск, ул.Казинца, д. 86, корп. 1
Банковские реквизиты:
р/с BY61АКВВ36429000032530000000
БИК: AKBBBY2Х 
ЦБУ № 527 ОАО «АСБ Беларусбанк»
г. Минск, ул. Воронянского, 7а
УНП 100061974 ОКПО 00015482</v>
      </c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7" t="s">
        <v>6</v>
      </c>
      <c r="AF84" s="215"/>
      <c r="AG84" s="215"/>
      <c r="AH84" s="215"/>
      <c r="AI84" s="215"/>
      <c r="AJ84" s="215"/>
      <c r="AK84" s="215"/>
      <c r="AL84" s="36" t="s">
        <v>5</v>
      </c>
      <c r="AM84" s="13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103" t="s">
        <v>67</v>
      </c>
      <c r="BB84" s="108" t="s">
        <v>112</v>
      </c>
      <c r="BC84" s="112">
        <v>330.24</v>
      </c>
    </row>
    <row r="85" spans="1:55" s="32" customFormat="1" ht="16.5" customHeight="1">
      <c r="A85" s="192"/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3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104" t="s">
        <v>68</v>
      </c>
      <c r="BB85" s="109" t="s">
        <v>113</v>
      </c>
      <c r="BC85" s="113">
        <v>456.96</v>
      </c>
    </row>
    <row r="86" spans="1:55" s="32" customFormat="1" ht="26.25" customHeight="1">
      <c r="A86" s="192"/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3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103" t="s">
        <v>69</v>
      </c>
      <c r="BB86" s="108" t="s">
        <v>114</v>
      </c>
      <c r="BC86" s="112">
        <v>614.4</v>
      </c>
    </row>
    <row r="87" spans="1:55" s="32" customFormat="1" ht="39.75" customHeight="1">
      <c r="A87" s="192"/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3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104" t="s">
        <v>70</v>
      </c>
      <c r="BB87" s="109" t="s">
        <v>115</v>
      </c>
      <c r="BC87" s="113">
        <v>768</v>
      </c>
    </row>
    <row r="88" spans="1:55" s="32" customFormat="1" ht="25.5" customHeight="1">
      <c r="A88" s="192"/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14"/>
      <c r="V88" s="14"/>
      <c r="W88" s="35"/>
      <c r="X88" s="14"/>
      <c r="Y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3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103" t="s">
        <v>71</v>
      </c>
      <c r="BB88" s="108" t="s">
        <v>116</v>
      </c>
      <c r="BC88" s="112">
        <v>768</v>
      </c>
    </row>
    <row r="89" spans="1:55" ht="17.25" customHeight="1">
      <c r="A89" s="192"/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104" t="s">
        <v>72</v>
      </c>
      <c r="BB89" s="109" t="s">
        <v>117</v>
      </c>
      <c r="BC89" s="113">
        <v>307.2</v>
      </c>
    </row>
    <row r="90" spans="1:55" s="32" customFormat="1" ht="12.75" customHeight="1">
      <c r="A90" s="192"/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  <c r="S90" s="192"/>
      <c r="T90" s="192"/>
      <c r="U90" s="14"/>
      <c r="V90" s="14"/>
      <c r="W90" s="14"/>
      <c r="X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3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104" t="s">
        <v>73</v>
      </c>
      <c r="BB90" s="109" t="s">
        <v>118</v>
      </c>
      <c r="BC90" s="113">
        <v>460.8</v>
      </c>
    </row>
    <row r="91" spans="1:55" s="67" customFormat="1" ht="12" customHeight="1">
      <c r="A91" s="119"/>
      <c r="B91" s="119"/>
      <c r="C91" s="119"/>
      <c r="D91" s="119"/>
      <c r="E91" s="119"/>
      <c r="F91" s="119"/>
      <c r="G91" s="119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5"/>
      <c r="T91" s="15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3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103" t="s">
        <v>74</v>
      </c>
      <c r="BB91" s="108" t="s">
        <v>120</v>
      </c>
      <c r="BC91" s="112">
        <v>460.8</v>
      </c>
    </row>
    <row r="92" spans="1:55" ht="27" customHeight="1">
      <c r="A92" s="119" t="s">
        <v>1</v>
      </c>
      <c r="B92" s="119"/>
      <c r="C92" s="119"/>
      <c r="D92" s="119"/>
      <c r="E92" s="119"/>
      <c r="F92" s="119"/>
      <c r="G92" s="119"/>
      <c r="H92" s="14"/>
      <c r="I92" s="189" t="str">
        <f>B10</f>
        <v>Указать наименование организации, заключившей долгосрочный договор (вместо данного текста)</v>
      </c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  <c r="AH92" s="185"/>
      <c r="AI92" s="185"/>
      <c r="AJ92" s="185"/>
      <c r="AK92" s="185"/>
      <c r="AL92" s="185"/>
      <c r="AM92" s="1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106" t="s">
        <v>75</v>
      </c>
      <c r="BB92" s="110" t="s">
        <v>119</v>
      </c>
      <c r="BC92" s="114">
        <v>460.8</v>
      </c>
    </row>
    <row r="93" spans="1:55" s="48" customFormat="1" ht="29.25" customHeight="1">
      <c r="A93" s="102" t="s">
        <v>18</v>
      </c>
      <c r="B93" s="14"/>
      <c r="C93" s="14"/>
      <c r="D93" s="14"/>
      <c r="E93" s="14"/>
      <c r="F93" s="14"/>
      <c r="G93" s="14"/>
      <c r="H93" s="14"/>
      <c r="I93" s="118">
        <f>B71</f>
        <v>0</v>
      </c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3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B93" s="32"/>
      <c r="BC93" s="32"/>
    </row>
    <row r="94" spans="1:52" s="48" customFormat="1" ht="30.75" customHeight="1">
      <c r="A94" s="17"/>
      <c r="B94" s="14"/>
      <c r="C94" s="14"/>
      <c r="D94" s="14"/>
      <c r="E94" s="14"/>
      <c r="F94" s="14"/>
      <c r="G94" s="14"/>
      <c r="H94" s="14"/>
      <c r="I94" s="185">
        <f>B73</f>
        <v>0</v>
      </c>
      <c r="J94" s="185"/>
      <c r="K94" s="185"/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5"/>
      <c r="W94" s="185"/>
      <c r="X94" s="185"/>
      <c r="Y94" s="185"/>
      <c r="Z94" s="185"/>
      <c r="AA94" s="185"/>
      <c r="AB94" s="185"/>
      <c r="AC94" s="185"/>
      <c r="AD94" s="185"/>
      <c r="AE94" s="185"/>
      <c r="AF94" s="185"/>
      <c r="AG94" s="185"/>
      <c r="AH94" s="185"/>
      <c r="AI94" s="185"/>
      <c r="AJ94" s="185"/>
      <c r="AK94" s="185"/>
      <c r="AL94" s="185"/>
      <c r="AM94" s="13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</row>
    <row r="95" spans="1:52" s="48" customFormat="1" ht="16.5" customHeight="1">
      <c r="A95" s="14"/>
      <c r="B95" s="14"/>
      <c r="C95" s="14"/>
      <c r="D95" s="14"/>
      <c r="E95" s="14"/>
      <c r="F95" s="14"/>
      <c r="G95" s="14"/>
      <c r="H95" s="14"/>
      <c r="I95" s="175" t="s">
        <v>27</v>
      </c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3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</row>
    <row r="96" spans="1:52" s="48" customFormat="1" ht="24" customHeight="1">
      <c r="A96" s="191" t="s">
        <v>26</v>
      </c>
      <c r="B96" s="191"/>
      <c r="C96" s="191"/>
      <c r="D96" s="191"/>
      <c r="E96" s="191"/>
      <c r="F96" s="191"/>
      <c r="G96" s="191"/>
      <c r="H96" s="191"/>
      <c r="I96" s="191"/>
      <c r="J96" s="191"/>
      <c r="K96" s="191"/>
      <c r="L96" s="191"/>
      <c r="M96" s="191"/>
      <c r="N96" s="191"/>
      <c r="O96" s="191"/>
      <c r="P96" s="191"/>
      <c r="Q96" s="191"/>
      <c r="R96" s="191"/>
      <c r="S96" s="27"/>
      <c r="T96" s="27"/>
      <c r="U96" s="188">
        <f>AC11</f>
        <v>0</v>
      </c>
      <c r="V96" s="188"/>
      <c r="W96" s="188"/>
      <c r="X96" s="188"/>
      <c r="Y96" s="188"/>
      <c r="Z96" s="188"/>
      <c r="AA96" s="14" t="s">
        <v>20</v>
      </c>
      <c r="AB96" s="186">
        <f>Q11</f>
        <v>0</v>
      </c>
      <c r="AC96" s="187"/>
      <c r="AD96" s="187"/>
      <c r="AE96" s="187"/>
      <c r="AF96" s="187"/>
      <c r="AG96" s="187"/>
      <c r="AH96" s="187"/>
      <c r="AI96" s="16"/>
      <c r="AJ96" s="16"/>
      <c r="AK96" s="16"/>
      <c r="AL96" s="32"/>
      <c r="AM96" s="13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</row>
    <row r="97" spans="1:52" s="48" customFormat="1" ht="13.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5"/>
      <c r="T97" s="15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3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</row>
    <row r="98" spans="1:52" s="48" customFormat="1" ht="45.75" customHeight="1">
      <c r="A98" s="130" t="s">
        <v>169</v>
      </c>
      <c r="B98" s="130"/>
      <c r="C98" s="130"/>
      <c r="D98" s="123" t="s">
        <v>7</v>
      </c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30" t="s">
        <v>8</v>
      </c>
      <c r="Y98" s="130"/>
      <c r="Z98" s="130"/>
      <c r="AA98" s="130" t="s">
        <v>35</v>
      </c>
      <c r="AB98" s="130"/>
      <c r="AC98" s="130"/>
      <c r="AD98" s="130" t="s">
        <v>32</v>
      </c>
      <c r="AE98" s="130"/>
      <c r="AF98" s="130"/>
      <c r="AG98" s="130" t="s">
        <v>33</v>
      </c>
      <c r="AH98" s="130"/>
      <c r="AI98" s="130"/>
      <c r="AJ98" s="130" t="s">
        <v>34</v>
      </c>
      <c r="AK98" s="130"/>
      <c r="AL98" s="130"/>
      <c r="AM98" s="13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</row>
    <row r="99" spans="1:52" s="23" customFormat="1" ht="63" customHeight="1">
      <c r="A99" s="183"/>
      <c r="B99" s="183"/>
      <c r="C99" s="183"/>
      <c r="D99" s="172" t="e">
        <f>VLOOKUP(A99,$BA$84:$BC$92,2,FALSE)</f>
        <v>#N/A</v>
      </c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82">
        <v>1</v>
      </c>
      <c r="Y99" s="182"/>
      <c r="Z99" s="182"/>
      <c r="AA99" s="174" t="e">
        <f>VLOOKUP(A99,$BA$84:$BC$92,3,FALSE)</f>
        <v>#N/A</v>
      </c>
      <c r="AB99" s="182"/>
      <c r="AC99" s="182"/>
      <c r="AD99" s="174" t="e">
        <f>X99*AA99</f>
        <v>#N/A</v>
      </c>
      <c r="AE99" s="174"/>
      <c r="AF99" s="174"/>
      <c r="AG99" s="174" t="e">
        <f>ROUND(AD99*0.2,2)</f>
        <v>#N/A</v>
      </c>
      <c r="AH99" s="174"/>
      <c r="AI99" s="174"/>
      <c r="AJ99" s="174" t="e">
        <f>AD99+AG99</f>
        <v>#N/A</v>
      </c>
      <c r="AK99" s="174"/>
      <c r="AL99" s="174"/>
      <c r="AM99" s="1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</row>
    <row r="100" spans="1:52" s="23" customFormat="1" ht="63" customHeight="1">
      <c r="A100" s="183"/>
      <c r="B100" s="183"/>
      <c r="C100" s="183"/>
      <c r="D100" s="172" t="e">
        <f aca="true" t="shared" si="0" ref="D100:D107">VLOOKUP(A100,$BA$84:$BC$92,2,FALSE)</f>
        <v>#N/A</v>
      </c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82">
        <v>1</v>
      </c>
      <c r="Y100" s="182"/>
      <c r="Z100" s="182"/>
      <c r="AA100" s="174" t="e">
        <f aca="true" t="shared" si="1" ref="AA100:AA107">VLOOKUP(A100,$BA$84:$BC$92,3,FALSE)</f>
        <v>#N/A</v>
      </c>
      <c r="AB100" s="182"/>
      <c r="AC100" s="182"/>
      <c r="AD100" s="174" t="e">
        <f aca="true" t="shared" si="2" ref="AD100:AD107">X100*AA100</f>
        <v>#N/A</v>
      </c>
      <c r="AE100" s="174"/>
      <c r="AF100" s="174"/>
      <c r="AG100" s="174" t="e">
        <f aca="true" t="shared" si="3" ref="AG100:AG107">ROUND(AD100*0.2,2)</f>
        <v>#N/A</v>
      </c>
      <c r="AH100" s="174"/>
      <c r="AI100" s="174"/>
      <c r="AJ100" s="174" t="e">
        <f aca="true" t="shared" si="4" ref="AJ100:AJ107">AD100+AG100</f>
        <v>#N/A</v>
      </c>
      <c r="AK100" s="174"/>
      <c r="AL100" s="174"/>
      <c r="AM100" s="1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</row>
    <row r="101" spans="1:52" s="23" customFormat="1" ht="63" customHeight="1">
      <c r="A101" s="183"/>
      <c r="B101" s="183"/>
      <c r="C101" s="183"/>
      <c r="D101" s="172" t="e">
        <f t="shared" si="0"/>
        <v>#N/A</v>
      </c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82">
        <v>1</v>
      </c>
      <c r="Y101" s="182"/>
      <c r="Z101" s="182"/>
      <c r="AA101" s="174" t="e">
        <f t="shared" si="1"/>
        <v>#N/A</v>
      </c>
      <c r="AB101" s="182"/>
      <c r="AC101" s="182"/>
      <c r="AD101" s="174" t="e">
        <f t="shared" si="2"/>
        <v>#N/A</v>
      </c>
      <c r="AE101" s="174"/>
      <c r="AF101" s="174"/>
      <c r="AG101" s="174" t="e">
        <f t="shared" si="3"/>
        <v>#N/A</v>
      </c>
      <c r="AH101" s="174"/>
      <c r="AI101" s="174"/>
      <c r="AJ101" s="174" t="e">
        <f t="shared" si="4"/>
        <v>#N/A</v>
      </c>
      <c r="AK101" s="174"/>
      <c r="AL101" s="174"/>
      <c r="AM101" s="1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</row>
    <row r="102" spans="1:52" s="23" customFormat="1" ht="63" customHeight="1">
      <c r="A102" s="183"/>
      <c r="B102" s="183"/>
      <c r="C102" s="183"/>
      <c r="D102" s="172" t="e">
        <f t="shared" si="0"/>
        <v>#N/A</v>
      </c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82">
        <v>1</v>
      </c>
      <c r="Y102" s="182"/>
      <c r="Z102" s="182"/>
      <c r="AA102" s="174" t="e">
        <f t="shared" si="1"/>
        <v>#N/A</v>
      </c>
      <c r="AB102" s="182"/>
      <c r="AC102" s="182"/>
      <c r="AD102" s="174" t="e">
        <f t="shared" si="2"/>
        <v>#N/A</v>
      </c>
      <c r="AE102" s="174"/>
      <c r="AF102" s="174"/>
      <c r="AG102" s="174" t="e">
        <f t="shared" si="3"/>
        <v>#N/A</v>
      </c>
      <c r="AH102" s="174"/>
      <c r="AI102" s="174"/>
      <c r="AJ102" s="174" t="e">
        <f t="shared" si="4"/>
        <v>#N/A</v>
      </c>
      <c r="AK102" s="174"/>
      <c r="AL102" s="174"/>
      <c r="AM102" s="1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</row>
    <row r="103" spans="1:52" s="23" customFormat="1" ht="63" customHeight="1">
      <c r="A103" s="183"/>
      <c r="B103" s="183"/>
      <c r="C103" s="183"/>
      <c r="D103" s="172" t="e">
        <f t="shared" si="0"/>
        <v>#N/A</v>
      </c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82">
        <v>1</v>
      </c>
      <c r="Y103" s="182"/>
      <c r="Z103" s="182"/>
      <c r="AA103" s="174" t="e">
        <f t="shared" si="1"/>
        <v>#N/A</v>
      </c>
      <c r="AB103" s="182"/>
      <c r="AC103" s="182"/>
      <c r="AD103" s="174" t="e">
        <f t="shared" si="2"/>
        <v>#N/A</v>
      </c>
      <c r="AE103" s="174"/>
      <c r="AF103" s="174"/>
      <c r="AG103" s="174" t="e">
        <f t="shared" si="3"/>
        <v>#N/A</v>
      </c>
      <c r="AH103" s="174"/>
      <c r="AI103" s="174"/>
      <c r="AJ103" s="174" t="e">
        <f t="shared" si="4"/>
        <v>#N/A</v>
      </c>
      <c r="AK103" s="174"/>
      <c r="AL103" s="174"/>
      <c r="AM103" s="1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</row>
    <row r="104" spans="1:52" s="23" customFormat="1" ht="63" customHeight="1">
      <c r="A104" s="183"/>
      <c r="B104" s="183"/>
      <c r="C104" s="183"/>
      <c r="D104" s="172" t="e">
        <f t="shared" si="0"/>
        <v>#N/A</v>
      </c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82">
        <v>1</v>
      </c>
      <c r="Y104" s="182"/>
      <c r="Z104" s="182"/>
      <c r="AA104" s="174" t="e">
        <f t="shared" si="1"/>
        <v>#N/A</v>
      </c>
      <c r="AB104" s="182"/>
      <c r="AC104" s="182"/>
      <c r="AD104" s="174" t="e">
        <f t="shared" si="2"/>
        <v>#N/A</v>
      </c>
      <c r="AE104" s="174"/>
      <c r="AF104" s="174"/>
      <c r="AG104" s="174" t="e">
        <f t="shared" si="3"/>
        <v>#N/A</v>
      </c>
      <c r="AH104" s="174"/>
      <c r="AI104" s="174"/>
      <c r="AJ104" s="174" t="e">
        <f t="shared" si="4"/>
        <v>#N/A</v>
      </c>
      <c r="AK104" s="174"/>
      <c r="AL104" s="174"/>
      <c r="AM104" s="1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</row>
    <row r="105" spans="1:52" s="23" customFormat="1" ht="63" customHeight="1">
      <c r="A105" s="183"/>
      <c r="B105" s="183"/>
      <c r="C105" s="183"/>
      <c r="D105" s="172" t="e">
        <f t="shared" si="0"/>
        <v>#N/A</v>
      </c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82">
        <v>1</v>
      </c>
      <c r="Y105" s="182"/>
      <c r="Z105" s="182"/>
      <c r="AA105" s="174" t="e">
        <f t="shared" si="1"/>
        <v>#N/A</v>
      </c>
      <c r="AB105" s="182"/>
      <c r="AC105" s="182"/>
      <c r="AD105" s="174" t="e">
        <f t="shared" si="2"/>
        <v>#N/A</v>
      </c>
      <c r="AE105" s="174"/>
      <c r="AF105" s="174"/>
      <c r="AG105" s="174" t="e">
        <f t="shared" si="3"/>
        <v>#N/A</v>
      </c>
      <c r="AH105" s="174"/>
      <c r="AI105" s="174"/>
      <c r="AJ105" s="174" t="e">
        <f t="shared" si="4"/>
        <v>#N/A</v>
      </c>
      <c r="AK105" s="174"/>
      <c r="AL105" s="174"/>
      <c r="AM105" s="1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</row>
    <row r="106" spans="1:52" s="23" customFormat="1" ht="63" customHeight="1">
      <c r="A106" s="183"/>
      <c r="B106" s="183"/>
      <c r="C106" s="183"/>
      <c r="D106" s="172" t="e">
        <f t="shared" si="0"/>
        <v>#N/A</v>
      </c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82">
        <v>1</v>
      </c>
      <c r="Y106" s="182"/>
      <c r="Z106" s="182"/>
      <c r="AA106" s="174" t="e">
        <f t="shared" si="1"/>
        <v>#N/A</v>
      </c>
      <c r="AB106" s="182"/>
      <c r="AC106" s="182"/>
      <c r="AD106" s="174" t="e">
        <f t="shared" si="2"/>
        <v>#N/A</v>
      </c>
      <c r="AE106" s="174"/>
      <c r="AF106" s="174"/>
      <c r="AG106" s="174" t="e">
        <f t="shared" si="3"/>
        <v>#N/A</v>
      </c>
      <c r="AH106" s="174"/>
      <c r="AI106" s="174"/>
      <c r="AJ106" s="174" t="e">
        <f t="shared" si="4"/>
        <v>#N/A</v>
      </c>
      <c r="AK106" s="174"/>
      <c r="AL106" s="174"/>
      <c r="AM106" s="1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</row>
    <row r="107" spans="1:52" s="23" customFormat="1" ht="63" customHeight="1">
      <c r="A107" s="183"/>
      <c r="B107" s="183"/>
      <c r="C107" s="183"/>
      <c r="D107" s="172" t="e">
        <f t="shared" si="0"/>
        <v>#N/A</v>
      </c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82">
        <v>1</v>
      </c>
      <c r="Y107" s="182"/>
      <c r="Z107" s="182"/>
      <c r="AA107" s="174" t="e">
        <f t="shared" si="1"/>
        <v>#N/A</v>
      </c>
      <c r="AB107" s="182"/>
      <c r="AC107" s="182"/>
      <c r="AD107" s="174" t="e">
        <f t="shared" si="2"/>
        <v>#N/A</v>
      </c>
      <c r="AE107" s="174"/>
      <c r="AF107" s="174"/>
      <c r="AG107" s="174" t="e">
        <f t="shared" si="3"/>
        <v>#N/A</v>
      </c>
      <c r="AH107" s="174"/>
      <c r="AI107" s="174"/>
      <c r="AJ107" s="174" t="e">
        <f t="shared" si="4"/>
        <v>#N/A</v>
      </c>
      <c r="AK107" s="174"/>
      <c r="AL107" s="174"/>
      <c r="AM107" s="1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</row>
    <row r="108" spans="1:52" s="48" customFormat="1" ht="27" customHeight="1" thickBo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5"/>
      <c r="T108" s="14"/>
      <c r="U108" s="14"/>
      <c r="V108" s="17"/>
      <c r="W108" s="14"/>
      <c r="X108" s="19" t="s">
        <v>9</v>
      </c>
      <c r="Y108" s="14"/>
      <c r="Z108" s="14"/>
      <c r="AA108" s="29"/>
      <c r="AB108" s="29"/>
      <c r="AC108" s="29"/>
      <c r="AD108" s="179">
        <f>SUMIF(AD99:AF107,"&gt;0",AD99:AF107)</f>
        <v>0</v>
      </c>
      <c r="AE108" s="179"/>
      <c r="AF108" s="179"/>
      <c r="AG108" s="179">
        <f>SUMIF(AG99:AI107,"&gt;0",AG99:AI107)</f>
        <v>0</v>
      </c>
      <c r="AH108" s="179"/>
      <c r="AI108" s="179"/>
      <c r="AJ108" s="179">
        <f>SUMIF(AJ99:AL107,"&gt;0",AJ99:AL107)</f>
        <v>0</v>
      </c>
      <c r="AK108" s="179"/>
      <c r="AL108" s="179"/>
      <c r="AM108" s="13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</row>
    <row r="109" spans="1:52" s="48" customFormat="1" ht="12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5"/>
      <c r="T109" s="15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3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</row>
    <row r="110" spans="1:52" s="48" customFormat="1" ht="15.75" customHeight="1">
      <c r="A110" s="194" t="s">
        <v>10</v>
      </c>
      <c r="B110" s="194"/>
      <c r="C110" s="194"/>
      <c r="D110" s="194"/>
      <c r="E110" s="194"/>
      <c r="F110" s="194"/>
      <c r="G110" s="194"/>
      <c r="H110" s="195" t="str">
        <f>SUBSTITUTE(PROPER(INDEX(n_4,MID(TEXT(AJ108,n0),1,1)+1)&amp;INDEX(n0x,MID(TEXT(AJ108,n0),2,1)+1,MID(TEXT(AJ108,n0),3,1)+1)&amp;IF(-MID(TEXT(AJ108,n0),1,3),"миллиард"&amp;VLOOKUP(MID(TEXT(AJ108,n0),3,1)*AND(MID(TEXT(AJ108,n0),2,1)-1),мил,2),"")&amp;INDEX(n_4,MID(TEXT(AJ108,n0),4,1)+1)&amp;INDEX(n0x,MID(TEXT(AJ108,n0),5,1)+1,MID(TEXT(AJ108,n0),6,1)+1)&amp;IF(-MID(TEXT(AJ108,n0),4,3),"миллион"&amp;VLOOKUP(MID(TEXT(AJ108,n0),6,1)*AND(MID(TEXT(AJ108,n0),5,1)-1),мил,2),"")&amp;INDEX(n_4,MID(TEXT(AJ108,n0),7,1)+1)&amp;INDEX(n1x,MID(TEXT(AJ108,n0),8,1)+1,MID(TEXT(AJ108,n0),9,1)+1)&amp;IF(-MID(TEXT(AJ108,n0),7,3),VLOOKUP(MID(TEXT(AJ108,n0),9,1)*AND(MID(TEXT(AJ108,n0),8,1)-1),тыс,2),"")&amp;INDEX(n_4,MID(TEXT(AJ108,n0),10,1)+1)&amp;INDEX(n0x,MID(TEXT(AJ108,n0),11,1)+1,MID(TEXT(AJ108,n0),12,1)+1)),"z"," ")&amp;IF(TRUNC(TEXT(AJ108,n0)),"","Ноль ")&amp;"рубл"&amp;VLOOKUP(MOD(MAX(MOD(MID(TEXT(AJ108,n0),11,2)-11,100),9),10),{0,"ь ";1,"я ";4,"ей "},2)&amp;RIGHT(TEXT(AJ108,n0),2)&amp;" копе"&amp;VLOOKUP(MOD(MAX(MOD(RIGHT(TEXT(AJ108,n0),2)-11,100),9),10),{0,"йка";1,"йки";4,"ек"},2)</f>
        <v>Ноль рублей 00 копеек</v>
      </c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95"/>
      <c r="AE110" s="195"/>
      <c r="AF110" s="195"/>
      <c r="AG110" s="195"/>
      <c r="AH110" s="195"/>
      <c r="AI110" s="195"/>
      <c r="AJ110" s="195"/>
      <c r="AK110" s="195"/>
      <c r="AL110" s="195"/>
      <c r="AM110" s="40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</row>
    <row r="111" spans="1:52" s="48" customFormat="1" ht="18.75" customHeight="1">
      <c r="A111" s="194" t="s">
        <v>19</v>
      </c>
      <c r="B111" s="194"/>
      <c r="C111" s="194"/>
      <c r="D111" s="194"/>
      <c r="E111" s="194"/>
      <c r="F111" s="194"/>
      <c r="G111" s="194"/>
      <c r="H111" s="193" t="str">
        <f>SUBSTITUTE(PROPER(INDEX(n_4,MID(TEXT(AG108,n0),1,1)+1)&amp;INDEX(n0x,MID(TEXT(AG108,n0),2,1)+1,MID(TEXT(AG108,n0),3,1)+1)&amp;IF(-MID(TEXT(AG108,n0),1,3),"миллиард"&amp;VLOOKUP(MID(TEXT(AG108,n0),3,1)*AND(MID(TEXT(AG108,n0),2,1)-1),мил,2),"")&amp;INDEX(n_4,MID(TEXT(AG108,n0),4,1)+1)&amp;INDEX(n0x,MID(TEXT(AG108,n0),5,1)+1,MID(TEXT(AG108,n0),6,1)+1)&amp;IF(-MID(TEXT(AG108,n0),4,3),"миллион"&amp;VLOOKUP(MID(TEXT(AG108,n0),6,1)*AND(MID(TEXT(AG108,n0),5,1)-1),мил,2),"")&amp;INDEX(n_4,MID(TEXT(AG108,n0),7,1)+1)&amp;INDEX(n1x,MID(TEXT(AG108,n0),8,1)+1,MID(TEXT(AG108,n0),9,1)+1)&amp;IF(-MID(TEXT(AG108,n0),7,3),VLOOKUP(MID(TEXT(AG108,n0),9,1)*AND(MID(TEXT(AG108,n0),8,1)-1),тыс,2),"")&amp;INDEX(n_4,MID(TEXT(AG108,n0),10,1)+1)&amp;INDEX(n0x,MID(TEXT(AG108,n0),11,1)+1,MID(TEXT(AG108,n0),12,1)+1)),"z"," ")&amp;IF(TRUNC(TEXT(AG108,n0)),"","Ноль ")&amp;"рубл"&amp;VLOOKUP(MOD(MAX(MOD(MID(TEXT(AG108,n0),11,2)-11,100),9),10),{0,"ь ";1,"я ";4,"ей "},2)&amp;RIGHT(TEXT(AG108,n0),2)&amp;" копе"&amp;VLOOKUP(MOD(MAX(MOD(RIGHT(TEXT(AG108,n0),2)-11,100),9),10),{0,"йка";1,"йки";4,"ек"},2)</f>
        <v>Ноль рублей 00 копеек</v>
      </c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  <c r="AA111" s="193"/>
      <c r="AB111" s="193"/>
      <c r="AC111" s="193"/>
      <c r="AD111" s="193"/>
      <c r="AE111" s="193"/>
      <c r="AF111" s="193"/>
      <c r="AG111" s="193"/>
      <c r="AH111" s="193"/>
      <c r="AI111" s="193"/>
      <c r="AJ111" s="193"/>
      <c r="AK111" s="193"/>
      <c r="AL111" s="193"/>
      <c r="AM111" s="40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</row>
    <row r="112" spans="1:52" s="48" customFormat="1" ht="6.75" customHeight="1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1"/>
      <c r="T112" s="41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</row>
    <row r="113" spans="1:51" s="48" customFormat="1" ht="16.5" customHeight="1">
      <c r="A113" s="192" t="s">
        <v>29</v>
      </c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192"/>
      <c r="AK113" s="192"/>
      <c r="AL113" s="192"/>
      <c r="AM113" s="192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</row>
    <row r="114" spans="1:51" s="48" customFormat="1" ht="15.75" customHeight="1">
      <c r="A114" s="192" t="s">
        <v>21</v>
      </c>
      <c r="B114" s="192"/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192"/>
      <c r="AK114" s="192"/>
      <c r="AL114" s="192"/>
      <c r="AM114" s="40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</row>
    <row r="115" spans="1:51" s="48" customFormat="1" ht="29.25" customHeight="1">
      <c r="A115" s="192" t="s">
        <v>28</v>
      </c>
      <c r="B115" s="192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  <c r="AK115" s="192"/>
      <c r="AL115" s="192"/>
      <c r="AM115" s="40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</row>
    <row r="116" spans="1:51" s="48" customFormat="1" ht="93.75" customHeight="1">
      <c r="A116" s="196" t="str">
        <f>VLOOKUP($W$6,$BA$2:$BG$28,3,0)</f>
        <v>Начальник управления надзора 
за безопасностью систем газоснобжения 
и магистральных трубопроводов Госпромнадзора
 ___________________________ Д.Д.Волк  </v>
      </c>
      <c r="B116" s="196"/>
      <c r="C116" s="196"/>
      <c r="D116" s="196"/>
      <c r="E116" s="196"/>
      <c r="F116" s="196"/>
      <c r="G116" s="196"/>
      <c r="H116" s="196"/>
      <c r="I116" s="196"/>
      <c r="J116" s="196"/>
      <c r="K116" s="196"/>
      <c r="L116" s="196"/>
      <c r="M116" s="196"/>
      <c r="N116" s="196"/>
      <c r="O116" s="196"/>
      <c r="P116" s="196"/>
      <c r="Q116" s="196"/>
      <c r="R116" s="196"/>
      <c r="S116" s="41"/>
      <c r="T116" s="41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</row>
    <row r="117" spans="1:242" s="63" customFormat="1" ht="13.5" customHeight="1">
      <c r="A117" s="203"/>
      <c r="B117" s="203"/>
      <c r="C117" s="203"/>
      <c r="D117" s="203"/>
      <c r="E117" s="203"/>
      <c r="F117" s="203"/>
      <c r="G117" s="203"/>
      <c r="H117" s="203"/>
      <c r="I117" s="203"/>
      <c r="J117" s="203"/>
      <c r="K117" s="203"/>
      <c r="L117" s="203"/>
      <c r="M117" s="203"/>
      <c r="N117" s="203"/>
      <c r="O117" s="203"/>
      <c r="P117" s="203"/>
      <c r="Q117" s="203"/>
      <c r="R117" s="203"/>
      <c r="S117" s="203"/>
      <c r="T117" s="41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  <c r="DK117" s="48"/>
      <c r="DL117" s="48"/>
      <c r="DM117" s="48"/>
      <c r="DN117" s="48"/>
      <c r="DO117" s="48"/>
      <c r="DP117" s="48"/>
      <c r="DQ117" s="48"/>
      <c r="DR117" s="48"/>
      <c r="DS117" s="48"/>
      <c r="DT117" s="48"/>
      <c r="DU117" s="48"/>
      <c r="DV117" s="48"/>
      <c r="DW117" s="48"/>
      <c r="DX117" s="48"/>
      <c r="DY117" s="48"/>
      <c r="DZ117" s="48"/>
      <c r="EA117" s="48"/>
      <c r="EB117" s="48"/>
      <c r="EC117" s="48"/>
      <c r="ED117" s="48"/>
      <c r="EE117" s="48"/>
      <c r="EF117" s="48"/>
      <c r="EG117" s="48"/>
      <c r="EH117" s="48"/>
      <c r="EI117" s="48"/>
      <c r="EJ117" s="48"/>
      <c r="EK117" s="48"/>
      <c r="EL117" s="48"/>
      <c r="EM117" s="48"/>
      <c r="EN117" s="48"/>
      <c r="EO117" s="48"/>
      <c r="EP117" s="48"/>
      <c r="EQ117" s="48"/>
      <c r="ER117" s="48"/>
      <c r="ES117" s="48"/>
      <c r="ET117" s="48"/>
      <c r="EU117" s="48"/>
      <c r="EV117" s="48"/>
      <c r="EW117" s="48"/>
      <c r="EX117" s="48"/>
      <c r="EY117" s="48"/>
      <c r="EZ117" s="48"/>
      <c r="FA117" s="48"/>
      <c r="FB117" s="48"/>
      <c r="FC117" s="48"/>
      <c r="FD117" s="48"/>
      <c r="FE117" s="48"/>
      <c r="FF117" s="48"/>
      <c r="FG117" s="48"/>
      <c r="FH117" s="48"/>
      <c r="FI117" s="48"/>
      <c r="FJ117" s="48"/>
      <c r="FK117" s="48"/>
      <c r="FL117" s="48"/>
      <c r="FM117" s="48"/>
      <c r="FN117" s="48"/>
      <c r="FO117" s="48"/>
      <c r="FP117" s="48"/>
      <c r="FQ117" s="48"/>
      <c r="FR117" s="48"/>
      <c r="FS117" s="48"/>
      <c r="FT117" s="48"/>
      <c r="FU117" s="48"/>
      <c r="FV117" s="48"/>
      <c r="FW117" s="48"/>
      <c r="FX117" s="48"/>
      <c r="FY117" s="48"/>
      <c r="FZ117" s="48"/>
      <c r="GA117" s="48"/>
      <c r="GB117" s="48"/>
      <c r="GC117" s="48"/>
      <c r="GD117" s="48"/>
      <c r="GE117" s="48"/>
      <c r="GF117" s="48"/>
      <c r="GG117" s="48"/>
      <c r="GH117" s="48"/>
      <c r="GI117" s="48"/>
      <c r="GJ117" s="48"/>
      <c r="GK117" s="48"/>
      <c r="GL117" s="48"/>
      <c r="GM117" s="48"/>
      <c r="GN117" s="48"/>
      <c r="GO117" s="48"/>
      <c r="GP117" s="48"/>
      <c r="GQ117" s="48"/>
      <c r="GR117" s="48"/>
      <c r="GS117" s="48"/>
      <c r="GT117" s="48"/>
      <c r="GU117" s="48"/>
      <c r="GV117" s="48"/>
      <c r="GW117" s="48"/>
      <c r="GX117" s="48"/>
      <c r="GY117" s="48"/>
      <c r="GZ117" s="48"/>
      <c r="HA117" s="48"/>
      <c r="HB117" s="48"/>
      <c r="HC117" s="48"/>
      <c r="HD117" s="48"/>
      <c r="HE117" s="48"/>
      <c r="HF117" s="48"/>
      <c r="HG117" s="48"/>
      <c r="HH117" s="48"/>
      <c r="HI117" s="48"/>
      <c r="HJ117" s="48"/>
      <c r="HK117" s="48"/>
      <c r="HL117" s="48"/>
      <c r="HM117" s="48"/>
      <c r="HN117" s="48"/>
      <c r="HO117" s="48"/>
      <c r="HP117" s="48"/>
      <c r="HQ117" s="48"/>
      <c r="HR117" s="48"/>
      <c r="HS117" s="48"/>
      <c r="HT117" s="48"/>
      <c r="HU117" s="48"/>
      <c r="HV117" s="48"/>
      <c r="HW117" s="48"/>
      <c r="HX117" s="48"/>
      <c r="HY117" s="48"/>
      <c r="HZ117" s="48"/>
      <c r="IA117" s="48"/>
      <c r="IB117" s="48"/>
      <c r="IC117" s="48"/>
      <c r="ID117" s="48"/>
      <c r="IE117" s="48"/>
      <c r="IF117" s="48"/>
      <c r="IG117" s="48"/>
      <c r="IH117" s="48"/>
    </row>
    <row r="118" spans="1:51" s="48" customFormat="1" ht="25.5" customHeight="1">
      <c r="A118" s="40" t="s">
        <v>12</v>
      </c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41"/>
      <c r="U118" s="205"/>
      <c r="V118" s="205"/>
      <c r="W118" s="205"/>
      <c r="X118" s="205"/>
      <c r="Y118" s="205"/>
      <c r="Z118" s="205"/>
      <c r="AA118" s="205"/>
      <c r="AB118" s="205"/>
      <c r="AC118" s="205"/>
      <c r="AD118" s="205"/>
      <c r="AE118" s="205"/>
      <c r="AF118" s="206"/>
      <c r="AG118" s="206"/>
      <c r="AH118" s="206"/>
      <c r="AI118" s="206"/>
      <c r="AJ118" s="206"/>
      <c r="AK118" s="206"/>
      <c r="AL118" s="206"/>
      <c r="AM118" s="40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</row>
    <row r="119" spans="1:242" s="48" customFormat="1" ht="6.75" customHeight="1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1"/>
      <c r="T119" s="41"/>
      <c r="U119" s="40"/>
      <c r="V119" s="40"/>
      <c r="W119" s="40"/>
      <c r="X119" s="40"/>
      <c r="Y119" s="2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9"/>
      <c r="AY119" s="39"/>
      <c r="BD119" s="80"/>
      <c r="BE119" s="80"/>
      <c r="BF119" s="65"/>
      <c r="BG119" s="65"/>
      <c r="BH119" s="65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  <c r="DG119" s="63"/>
      <c r="DH119" s="63"/>
      <c r="DI119" s="63"/>
      <c r="DJ119" s="63"/>
      <c r="DK119" s="63"/>
      <c r="DL119" s="63"/>
      <c r="DM119" s="63"/>
      <c r="DN119" s="63"/>
      <c r="DO119" s="63"/>
      <c r="DP119" s="63"/>
      <c r="DQ119" s="63"/>
      <c r="DR119" s="63"/>
      <c r="DS119" s="63"/>
      <c r="DT119" s="63"/>
      <c r="DU119" s="63"/>
      <c r="DV119" s="63"/>
      <c r="DW119" s="63"/>
      <c r="DX119" s="63"/>
      <c r="DY119" s="63"/>
      <c r="DZ119" s="63"/>
      <c r="EA119" s="63"/>
      <c r="EB119" s="63"/>
      <c r="EC119" s="63"/>
      <c r="ED119" s="63"/>
      <c r="EE119" s="63"/>
      <c r="EF119" s="63"/>
      <c r="EG119" s="63"/>
      <c r="EH119" s="63"/>
      <c r="EI119" s="63"/>
      <c r="EJ119" s="63"/>
      <c r="EK119" s="63"/>
      <c r="EL119" s="63"/>
      <c r="EM119" s="63"/>
      <c r="EN119" s="63"/>
      <c r="EO119" s="63"/>
      <c r="EP119" s="63"/>
      <c r="EQ119" s="63"/>
      <c r="ER119" s="63"/>
      <c r="ES119" s="63"/>
      <c r="ET119" s="63"/>
      <c r="EU119" s="63"/>
      <c r="EV119" s="63"/>
      <c r="EW119" s="63"/>
      <c r="EX119" s="63"/>
      <c r="EY119" s="63"/>
      <c r="EZ119" s="63"/>
      <c r="FA119" s="63"/>
      <c r="FB119" s="63"/>
      <c r="FC119" s="63"/>
      <c r="FD119" s="63"/>
      <c r="FE119" s="63"/>
      <c r="FF119" s="63"/>
      <c r="FG119" s="63"/>
      <c r="FH119" s="63"/>
      <c r="FI119" s="63"/>
      <c r="FJ119" s="63"/>
      <c r="FK119" s="63"/>
      <c r="FL119" s="63"/>
      <c r="FM119" s="63"/>
      <c r="FN119" s="63"/>
      <c r="FO119" s="63"/>
      <c r="FP119" s="63"/>
      <c r="FQ119" s="63"/>
      <c r="FR119" s="63"/>
      <c r="FS119" s="63"/>
      <c r="FT119" s="63"/>
      <c r="FU119" s="63"/>
      <c r="FV119" s="63"/>
      <c r="FW119" s="63"/>
      <c r="FX119" s="63"/>
      <c r="FY119" s="63"/>
      <c r="FZ119" s="63"/>
      <c r="GA119" s="63"/>
      <c r="GB119" s="63"/>
      <c r="GC119" s="63"/>
      <c r="GD119" s="63"/>
      <c r="GE119" s="63"/>
      <c r="GF119" s="63"/>
      <c r="GG119" s="63"/>
      <c r="GH119" s="63"/>
      <c r="GI119" s="63"/>
      <c r="GJ119" s="63"/>
      <c r="GK119" s="63"/>
      <c r="GL119" s="63"/>
      <c r="GM119" s="63"/>
      <c r="GN119" s="63"/>
      <c r="GO119" s="63"/>
      <c r="GP119" s="63"/>
      <c r="GQ119" s="63"/>
      <c r="GR119" s="63"/>
      <c r="GS119" s="63"/>
      <c r="GT119" s="63"/>
      <c r="GU119" s="63"/>
      <c r="GV119" s="63"/>
      <c r="GW119" s="63"/>
      <c r="GX119" s="63"/>
      <c r="GY119" s="63"/>
      <c r="GZ119" s="63"/>
      <c r="HA119" s="63"/>
      <c r="HB119" s="63"/>
      <c r="HC119" s="63"/>
      <c r="HD119" s="63"/>
      <c r="HE119" s="63"/>
      <c r="HF119" s="63"/>
      <c r="HG119" s="63"/>
      <c r="HH119" s="63"/>
      <c r="HI119" s="63"/>
      <c r="HJ119" s="63"/>
      <c r="HK119" s="63"/>
      <c r="HL119" s="63"/>
      <c r="HM119" s="63"/>
      <c r="HN119" s="63"/>
      <c r="HO119" s="63"/>
      <c r="HP119" s="63"/>
      <c r="HQ119" s="63"/>
      <c r="HR119" s="63"/>
      <c r="HS119" s="63"/>
      <c r="HT119" s="63"/>
      <c r="HU119" s="63"/>
      <c r="HV119" s="63"/>
      <c r="HW119" s="63"/>
      <c r="HX119" s="63"/>
      <c r="HY119" s="63"/>
      <c r="HZ119" s="63"/>
      <c r="IA119" s="63"/>
      <c r="IB119" s="63"/>
      <c r="IC119" s="63"/>
      <c r="ID119" s="63"/>
      <c r="IE119" s="63"/>
      <c r="IF119" s="63"/>
      <c r="IG119" s="63"/>
      <c r="IH119" s="63"/>
    </row>
    <row r="120" spans="1:242" s="48" customFormat="1" ht="15" customHeight="1">
      <c r="A120" s="121" t="s">
        <v>0</v>
      </c>
      <c r="B120" s="121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97"/>
      <c r="Q120" s="97"/>
      <c r="R120" s="122" t="s">
        <v>1</v>
      </c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122"/>
      <c r="AK120" s="97"/>
      <c r="AL120" s="97"/>
      <c r="AM120" s="13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9"/>
      <c r="AY120" s="39"/>
      <c r="BD120" s="80"/>
      <c r="BE120" s="80"/>
      <c r="BF120" s="65"/>
      <c r="BG120" s="65"/>
      <c r="BH120" s="65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3"/>
      <c r="DE120" s="63"/>
      <c r="DF120" s="63"/>
      <c r="DG120" s="63"/>
      <c r="DH120" s="63"/>
      <c r="DI120" s="63"/>
      <c r="DJ120" s="63"/>
      <c r="DK120" s="63"/>
      <c r="DL120" s="63"/>
      <c r="DM120" s="63"/>
      <c r="DN120" s="63"/>
      <c r="DO120" s="63"/>
      <c r="DP120" s="63"/>
      <c r="DQ120" s="63"/>
      <c r="DR120" s="63"/>
      <c r="DS120" s="63"/>
      <c r="DT120" s="63"/>
      <c r="DU120" s="63"/>
      <c r="DV120" s="63"/>
      <c r="DW120" s="63"/>
      <c r="DX120" s="63"/>
      <c r="DY120" s="63"/>
      <c r="DZ120" s="63"/>
      <c r="EA120" s="63"/>
      <c r="EB120" s="63"/>
      <c r="EC120" s="63"/>
      <c r="ED120" s="63"/>
      <c r="EE120" s="63"/>
      <c r="EF120" s="63"/>
      <c r="EG120" s="63"/>
      <c r="EH120" s="63"/>
      <c r="EI120" s="63"/>
      <c r="EJ120" s="63"/>
      <c r="EK120" s="63"/>
      <c r="EL120" s="63"/>
      <c r="EM120" s="63"/>
      <c r="EN120" s="63"/>
      <c r="EO120" s="63"/>
      <c r="EP120" s="63"/>
      <c r="EQ120" s="63"/>
      <c r="ER120" s="63"/>
      <c r="ES120" s="63"/>
      <c r="ET120" s="63"/>
      <c r="EU120" s="63"/>
      <c r="EV120" s="63"/>
      <c r="EW120" s="63"/>
      <c r="EX120" s="63"/>
      <c r="EY120" s="63"/>
      <c r="EZ120" s="63"/>
      <c r="FA120" s="63"/>
      <c r="FB120" s="63"/>
      <c r="FC120" s="63"/>
      <c r="FD120" s="63"/>
      <c r="FE120" s="63"/>
      <c r="FF120" s="63"/>
      <c r="FG120" s="63"/>
      <c r="FH120" s="63"/>
      <c r="FI120" s="63"/>
      <c r="FJ120" s="63"/>
      <c r="FK120" s="63"/>
      <c r="FL120" s="63"/>
      <c r="FM120" s="63"/>
      <c r="FN120" s="63"/>
      <c r="FO120" s="63"/>
      <c r="FP120" s="63"/>
      <c r="FQ120" s="63"/>
      <c r="FR120" s="63"/>
      <c r="FS120" s="63"/>
      <c r="FT120" s="63"/>
      <c r="FU120" s="63"/>
      <c r="FV120" s="63"/>
      <c r="FW120" s="63"/>
      <c r="FX120" s="63"/>
      <c r="FY120" s="63"/>
      <c r="FZ120" s="63"/>
      <c r="GA120" s="63"/>
      <c r="GB120" s="63"/>
      <c r="GC120" s="63"/>
      <c r="GD120" s="63"/>
      <c r="GE120" s="63"/>
      <c r="GF120" s="63"/>
      <c r="GG120" s="63"/>
      <c r="GH120" s="63"/>
      <c r="GI120" s="63"/>
      <c r="GJ120" s="63"/>
      <c r="GK120" s="63"/>
      <c r="GL120" s="63"/>
      <c r="GM120" s="63"/>
      <c r="GN120" s="63"/>
      <c r="GO120" s="63"/>
      <c r="GP120" s="63"/>
      <c r="GQ120" s="63"/>
      <c r="GR120" s="63"/>
      <c r="GS120" s="63"/>
      <c r="GT120" s="63"/>
      <c r="GU120" s="63"/>
      <c r="GV120" s="63"/>
      <c r="GW120" s="63"/>
      <c r="GX120" s="63"/>
      <c r="GY120" s="63"/>
      <c r="GZ120" s="63"/>
      <c r="HA120" s="63"/>
      <c r="HB120" s="63"/>
      <c r="HC120" s="63"/>
      <c r="HD120" s="63"/>
      <c r="HE120" s="63"/>
      <c r="HF120" s="63"/>
      <c r="HG120" s="63"/>
      <c r="HH120" s="63"/>
      <c r="HI120" s="63"/>
      <c r="HJ120" s="63"/>
      <c r="HK120" s="63"/>
      <c r="HL120" s="63"/>
      <c r="HM120" s="63"/>
      <c r="HN120" s="63"/>
      <c r="HO120" s="63"/>
      <c r="HP120" s="63"/>
      <c r="HQ120" s="63"/>
      <c r="HR120" s="63"/>
      <c r="HS120" s="63"/>
      <c r="HT120" s="63"/>
      <c r="HU120" s="63"/>
      <c r="HV120" s="63"/>
      <c r="HW120" s="63"/>
      <c r="HX120" s="63"/>
      <c r="HY120" s="63"/>
      <c r="HZ120" s="63"/>
      <c r="IA120" s="63"/>
      <c r="IB120" s="63"/>
      <c r="IC120" s="63"/>
      <c r="ID120" s="63"/>
      <c r="IE120" s="63"/>
      <c r="IF120" s="63"/>
      <c r="IG120" s="63"/>
      <c r="IH120" s="63"/>
    </row>
    <row r="121" spans="1:60" s="48" customFormat="1" ht="13.5" customHeight="1">
      <c r="A121" s="117" t="str">
        <f>VLOOKUP($W$6,$BA$2:$BG$28,2,0)</f>
        <v>Госпромнадзор
Юридический адрес:
220108, г.Минск, ул.Казинца, д. 86, корп. 1
Банковские реквизиты:
р/с BY61АКВВ36429000032530000000
БИК: AKBBBY2Х 
ЦБУ № 527 ОАО «АСБ Беларусбанк»
г. Минск, ул. Воронянского, 7а
УНП 100061974 ОКПО 00015482</v>
      </c>
      <c r="B121" s="117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74"/>
      <c r="R121" s="120" t="str">
        <f>I92</f>
        <v>Указать наименование организации, заключившей долгосрочный договор (вместо данного текста)</v>
      </c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98"/>
      <c r="AM121" s="13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9"/>
      <c r="AY121" s="39"/>
      <c r="BD121" s="80"/>
      <c r="BE121" s="80"/>
      <c r="BF121" s="64"/>
      <c r="BG121" s="64"/>
      <c r="BH121" s="64"/>
    </row>
    <row r="122" spans="1:60" s="48" customFormat="1" ht="29.25" customHeight="1">
      <c r="A122" s="117"/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74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98"/>
      <c r="AM122" s="13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9"/>
      <c r="AY122" s="39"/>
      <c r="BD122" s="80"/>
      <c r="BE122" s="80"/>
      <c r="BF122" s="64"/>
      <c r="BG122" s="64"/>
      <c r="BH122" s="64"/>
    </row>
    <row r="123" spans="1:60" s="48" customFormat="1" ht="14.25" customHeight="1">
      <c r="A123" s="117"/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74"/>
      <c r="R123" s="116" t="s">
        <v>24</v>
      </c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21"/>
      <c r="AM123" s="21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9"/>
      <c r="AY123" s="39"/>
      <c r="AZ123" s="39"/>
      <c r="BD123" s="80"/>
      <c r="BE123" s="80"/>
      <c r="BF123" s="64"/>
      <c r="BG123" s="64"/>
      <c r="BH123" s="64"/>
    </row>
    <row r="124" spans="1:60" s="48" customFormat="1" ht="31.5" customHeight="1">
      <c r="A124" s="117"/>
      <c r="B124" s="117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74"/>
      <c r="R124" s="116">
        <f>I93</f>
        <v>0</v>
      </c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01"/>
      <c r="AM124" s="13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9"/>
      <c r="AY124" s="39"/>
      <c r="AZ124" s="39"/>
      <c r="BD124" s="80"/>
      <c r="BE124" s="80"/>
      <c r="BF124" s="64"/>
      <c r="BG124" s="64"/>
      <c r="BH124" s="64"/>
    </row>
    <row r="125" spans="1:60" s="48" customFormat="1" ht="7.5" customHeight="1">
      <c r="A125" s="117"/>
      <c r="B125" s="117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74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01"/>
      <c r="AM125" s="13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9"/>
      <c r="AY125" s="39"/>
      <c r="AZ125" s="39"/>
      <c r="BD125" s="80"/>
      <c r="BE125" s="80"/>
      <c r="BF125" s="64"/>
      <c r="BG125" s="64"/>
      <c r="BH125" s="64"/>
    </row>
    <row r="126" spans="1:60" s="48" customFormat="1" ht="13.5" customHeight="1">
      <c r="A126" s="117"/>
      <c r="B126" s="117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74"/>
      <c r="R126" s="116" t="s">
        <v>25</v>
      </c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00"/>
      <c r="AM126" s="13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9"/>
      <c r="AY126" s="39"/>
      <c r="AZ126" s="39"/>
      <c r="BD126" s="80"/>
      <c r="BE126" s="80"/>
      <c r="BF126" s="64"/>
      <c r="BG126" s="64"/>
      <c r="BH126" s="64"/>
    </row>
    <row r="127" spans="1:242" s="95" customFormat="1" ht="51" customHeight="1">
      <c r="A127" s="117"/>
      <c r="B127" s="117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74"/>
      <c r="R127" s="116">
        <f>I94</f>
        <v>0</v>
      </c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00"/>
      <c r="AM127" s="100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7"/>
      <c r="AY127" s="77"/>
      <c r="AZ127" s="77"/>
      <c r="BA127" s="48"/>
      <c r="BB127" s="48"/>
      <c r="BC127" s="48"/>
      <c r="BD127" s="80"/>
      <c r="BE127" s="80"/>
      <c r="BF127" s="80"/>
      <c r="BG127" s="80"/>
      <c r="BH127" s="80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/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7"/>
      <c r="DG127" s="47"/>
      <c r="DH127" s="47"/>
      <c r="DI127" s="47"/>
      <c r="DJ127" s="47"/>
      <c r="DK127" s="47"/>
      <c r="DL127" s="47"/>
      <c r="DM127" s="47"/>
      <c r="DN127" s="47"/>
      <c r="DO127" s="47"/>
      <c r="DP127" s="47"/>
      <c r="DQ127" s="47"/>
      <c r="DR127" s="47"/>
      <c r="DS127" s="47"/>
      <c r="DT127" s="47"/>
      <c r="DU127" s="47"/>
      <c r="DV127" s="47"/>
      <c r="DW127" s="47"/>
      <c r="DX127" s="47"/>
      <c r="DY127" s="47"/>
      <c r="DZ127" s="47"/>
      <c r="EA127" s="47"/>
      <c r="EB127" s="47"/>
      <c r="EC127" s="47"/>
      <c r="ED127" s="47"/>
      <c r="EE127" s="47"/>
      <c r="EF127" s="47"/>
      <c r="EG127" s="47"/>
      <c r="EH127" s="47"/>
      <c r="EI127" s="47"/>
      <c r="EJ127" s="47"/>
      <c r="EK127" s="47"/>
      <c r="EL127" s="47"/>
      <c r="EM127" s="47"/>
      <c r="EN127" s="47"/>
      <c r="EO127" s="47"/>
      <c r="EP127" s="47"/>
      <c r="EQ127" s="47"/>
      <c r="ER127" s="47"/>
      <c r="ES127" s="47"/>
      <c r="ET127" s="47"/>
      <c r="EU127" s="47"/>
      <c r="EV127" s="47"/>
      <c r="EW127" s="47"/>
      <c r="EX127" s="47"/>
      <c r="EY127" s="47"/>
      <c r="EZ127" s="47"/>
      <c r="FA127" s="47"/>
      <c r="FB127" s="47"/>
      <c r="FC127" s="47"/>
      <c r="FD127" s="47"/>
      <c r="FE127" s="47"/>
      <c r="FF127" s="47"/>
      <c r="FG127" s="47"/>
      <c r="FH127" s="47"/>
      <c r="FI127" s="47"/>
      <c r="FJ127" s="47"/>
      <c r="FK127" s="47"/>
      <c r="FL127" s="47"/>
      <c r="FM127" s="47"/>
      <c r="FN127" s="47"/>
      <c r="FO127" s="47"/>
      <c r="FP127" s="47"/>
      <c r="FQ127" s="47"/>
      <c r="FR127" s="47"/>
      <c r="FS127" s="47"/>
      <c r="FT127" s="47"/>
      <c r="FU127" s="47"/>
      <c r="FV127" s="47"/>
      <c r="FW127" s="47"/>
      <c r="FX127" s="47"/>
      <c r="FY127" s="47"/>
      <c r="FZ127" s="47"/>
      <c r="GA127" s="47"/>
      <c r="GB127" s="47"/>
      <c r="GC127" s="47"/>
      <c r="GD127" s="47"/>
      <c r="GE127" s="47"/>
      <c r="GF127" s="47"/>
      <c r="GG127" s="47"/>
      <c r="GH127" s="47"/>
      <c r="GI127" s="47"/>
      <c r="GJ127" s="47"/>
      <c r="GK127" s="47"/>
      <c r="GL127" s="47"/>
      <c r="GM127" s="47"/>
      <c r="GN127" s="47"/>
      <c r="GO127" s="47"/>
      <c r="GP127" s="47"/>
      <c r="GQ127" s="47"/>
      <c r="GR127" s="47"/>
      <c r="GS127" s="47"/>
      <c r="GT127" s="47"/>
      <c r="GU127" s="47"/>
      <c r="GV127" s="47"/>
      <c r="GW127" s="47"/>
      <c r="GX127" s="47"/>
      <c r="GY127" s="47"/>
      <c r="GZ127" s="47"/>
      <c r="HA127" s="47"/>
      <c r="HB127" s="47"/>
      <c r="HC127" s="47"/>
      <c r="HD127" s="47"/>
      <c r="HE127" s="47"/>
      <c r="HF127" s="47"/>
      <c r="HG127" s="47"/>
      <c r="HH127" s="47"/>
      <c r="HI127" s="47"/>
      <c r="HJ127" s="47"/>
      <c r="HK127" s="47"/>
      <c r="HL127" s="47"/>
      <c r="HM127" s="47"/>
      <c r="HN127" s="47"/>
      <c r="HO127" s="47"/>
      <c r="HP127" s="47"/>
      <c r="HQ127" s="47"/>
      <c r="HR127" s="47"/>
      <c r="HS127" s="47"/>
      <c r="HT127" s="47"/>
      <c r="HU127" s="47"/>
      <c r="HV127" s="47"/>
      <c r="HW127" s="47"/>
      <c r="HX127" s="47"/>
      <c r="HY127" s="47"/>
      <c r="HZ127" s="47"/>
      <c r="IA127" s="47"/>
      <c r="IB127" s="47"/>
      <c r="IC127" s="47"/>
      <c r="ID127" s="47"/>
      <c r="IE127" s="47"/>
      <c r="IF127" s="47"/>
      <c r="IG127" s="47"/>
      <c r="IH127" s="47"/>
    </row>
    <row r="128" spans="1:242" s="48" customFormat="1" ht="9" customHeight="1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  <c r="ED128" s="66"/>
      <c r="EE128" s="66"/>
      <c r="EF128" s="66"/>
      <c r="EG128" s="66"/>
      <c r="EH128" s="66"/>
      <c r="EI128" s="66"/>
      <c r="EJ128" s="66"/>
      <c r="EK128" s="66"/>
      <c r="EL128" s="66"/>
      <c r="EM128" s="66"/>
      <c r="EN128" s="66"/>
      <c r="EO128" s="66"/>
      <c r="EP128" s="66"/>
      <c r="EQ128" s="66"/>
      <c r="ER128" s="66"/>
      <c r="ES128" s="66"/>
      <c r="ET128" s="66"/>
      <c r="EU128" s="66"/>
      <c r="EV128" s="66"/>
      <c r="EW128" s="66"/>
      <c r="EX128" s="66"/>
      <c r="EY128" s="66"/>
      <c r="EZ128" s="66"/>
      <c r="FA128" s="66"/>
      <c r="FB128" s="66"/>
      <c r="FC128" s="66"/>
      <c r="FD128" s="66"/>
      <c r="FE128" s="66"/>
      <c r="FF128" s="66"/>
      <c r="FG128" s="66"/>
      <c r="FH128" s="66"/>
      <c r="FI128" s="66"/>
      <c r="FJ128" s="66"/>
      <c r="FK128" s="66"/>
      <c r="FL128" s="66"/>
      <c r="FM128" s="66"/>
      <c r="FN128" s="66"/>
      <c r="FO128" s="66"/>
      <c r="FP128" s="66"/>
      <c r="FQ128" s="66"/>
      <c r="FR128" s="66"/>
      <c r="FS128" s="66"/>
      <c r="FT128" s="66"/>
      <c r="FU128" s="66"/>
      <c r="FV128" s="66"/>
      <c r="FW128" s="66"/>
      <c r="FX128" s="66"/>
      <c r="FY128" s="66"/>
      <c r="FZ128" s="66"/>
      <c r="GA128" s="66"/>
      <c r="GB128" s="66"/>
      <c r="GC128" s="66"/>
      <c r="GD128" s="66"/>
      <c r="GE128" s="66"/>
      <c r="GF128" s="66"/>
      <c r="GG128" s="66"/>
      <c r="GH128" s="66"/>
      <c r="GI128" s="66"/>
      <c r="GJ128" s="66"/>
      <c r="GK128" s="66"/>
      <c r="GL128" s="66"/>
      <c r="GM128" s="66"/>
      <c r="GN128" s="66"/>
      <c r="GO128" s="66"/>
      <c r="GP128" s="66"/>
      <c r="GQ128" s="66"/>
      <c r="GR128" s="66"/>
      <c r="GS128" s="66"/>
      <c r="GT128" s="66"/>
      <c r="GU128" s="66"/>
      <c r="GV128" s="66"/>
      <c r="GW128" s="66"/>
      <c r="GX128" s="66"/>
      <c r="GY128" s="66"/>
      <c r="GZ128" s="66"/>
      <c r="HA128" s="66"/>
      <c r="HB128" s="66"/>
      <c r="HC128" s="66"/>
      <c r="HD128" s="66"/>
      <c r="HE128" s="66"/>
      <c r="HF128" s="66"/>
      <c r="HG128" s="66"/>
      <c r="HH128" s="66"/>
      <c r="HI128" s="66"/>
      <c r="HJ128" s="66"/>
      <c r="HK128" s="66"/>
      <c r="HL128" s="66"/>
      <c r="HM128" s="66"/>
      <c r="HN128" s="66"/>
      <c r="HO128" s="66"/>
      <c r="HP128" s="66"/>
      <c r="HQ128" s="66"/>
      <c r="HR128" s="66"/>
      <c r="HS128" s="66"/>
      <c r="HT128" s="66"/>
      <c r="HU128" s="66"/>
      <c r="HV128" s="66"/>
      <c r="HW128" s="66"/>
      <c r="HX128" s="66"/>
      <c r="HY128" s="66"/>
      <c r="HZ128" s="66"/>
      <c r="IA128" s="66"/>
      <c r="IB128" s="66"/>
      <c r="IC128" s="66"/>
      <c r="ID128" s="66"/>
      <c r="IE128" s="66"/>
      <c r="IF128" s="66"/>
      <c r="IG128" s="66"/>
      <c r="IH128" s="66"/>
    </row>
    <row r="129" spans="1:52" s="48" customFormat="1" ht="1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208" t="s">
        <v>2</v>
      </c>
      <c r="O129" s="208"/>
      <c r="P129" s="208"/>
      <c r="Q129" s="208"/>
      <c r="R129" s="208"/>
      <c r="S129" s="199">
        <f>AF83</f>
        <v>0</v>
      </c>
      <c r="T129" s="199"/>
      <c r="U129" s="199"/>
      <c r="V129" s="199"/>
      <c r="W129" s="199"/>
      <c r="X129" s="199"/>
      <c r="Y129" s="199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3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</row>
    <row r="130" spans="1:55" s="48" customFormat="1" ht="13.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3"/>
      <c r="N130" s="17" t="s">
        <v>3</v>
      </c>
      <c r="O130" s="14"/>
      <c r="P130" s="14"/>
      <c r="Q130" s="14"/>
      <c r="R130" s="14"/>
      <c r="S130" s="15"/>
      <c r="T130" s="15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3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66"/>
      <c r="BB130" s="66"/>
      <c r="BC130" s="66"/>
    </row>
    <row r="131" spans="1:52" s="48" customFormat="1" ht="13.5" customHeight="1">
      <c r="A131" s="18"/>
      <c r="B131" s="209" t="s">
        <v>30</v>
      </c>
      <c r="C131" s="209"/>
      <c r="D131" s="209"/>
      <c r="E131" s="209"/>
      <c r="F131" s="209"/>
      <c r="G131" s="209"/>
      <c r="H131" s="209"/>
      <c r="I131" s="209"/>
      <c r="J131" s="209"/>
      <c r="K131" s="209"/>
      <c r="L131" s="197">
        <f>AB96</f>
        <v>0</v>
      </c>
      <c r="M131" s="198"/>
      <c r="N131" s="198"/>
      <c r="O131" s="198"/>
      <c r="P131" s="198"/>
      <c r="Q131" s="198"/>
      <c r="R131" s="198"/>
      <c r="S131" s="198"/>
      <c r="T131" s="198"/>
      <c r="U131" s="14" t="s">
        <v>6</v>
      </c>
      <c r="V131" s="14"/>
      <c r="W131" s="210">
        <f>U96</f>
        <v>0</v>
      </c>
      <c r="X131" s="210"/>
      <c r="Y131" s="210"/>
      <c r="Z131" s="210"/>
      <c r="AA131" s="210"/>
      <c r="AB131" s="210"/>
      <c r="AC131" s="33" t="e">
        <f>#REF!</f>
        <v>#REF!</v>
      </c>
      <c r="AD131" s="14"/>
      <c r="AE131" s="14"/>
      <c r="AF131" s="14"/>
      <c r="AG131" s="14"/>
      <c r="AH131" s="14"/>
      <c r="AI131" s="14"/>
      <c r="AJ131" s="14"/>
      <c r="AK131" s="14"/>
      <c r="AL131" s="14"/>
      <c r="AM131" s="13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</row>
    <row r="132" spans="1:52" s="48" customFormat="1" ht="22.5" customHeight="1">
      <c r="A132" s="17" t="s">
        <v>4</v>
      </c>
      <c r="B132" s="207"/>
      <c r="C132" s="207"/>
      <c r="D132" s="17" t="s">
        <v>4</v>
      </c>
      <c r="E132" s="220"/>
      <c r="F132" s="220"/>
      <c r="G132" s="220"/>
      <c r="H132" s="220"/>
      <c r="I132" s="220"/>
      <c r="J132" s="220"/>
      <c r="K132" s="220"/>
      <c r="L132" s="37" t="s">
        <v>5</v>
      </c>
      <c r="M132" s="14"/>
      <c r="N132" s="14"/>
      <c r="O132" s="34"/>
      <c r="P132" s="34"/>
      <c r="Q132" s="34"/>
      <c r="R132" s="34"/>
      <c r="S132" s="34"/>
      <c r="T132" s="34"/>
      <c r="U132" s="14"/>
      <c r="V132" s="14"/>
      <c r="W132" s="28"/>
      <c r="X132" s="28"/>
      <c r="Y132" s="28"/>
      <c r="Z132" s="28"/>
      <c r="AA132" s="28"/>
      <c r="AB132" s="28"/>
      <c r="AC132" s="28"/>
      <c r="AD132" s="14"/>
      <c r="AE132" s="14"/>
      <c r="AF132" s="14"/>
      <c r="AG132" s="14"/>
      <c r="AH132" s="14"/>
      <c r="AI132" s="14"/>
      <c r="AJ132" s="14"/>
      <c r="AK132" s="14"/>
      <c r="AL132" s="14"/>
      <c r="AM132" s="13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</row>
    <row r="133" spans="1:55" s="32" customFormat="1" ht="13.5" customHeight="1">
      <c r="A133" s="204" t="s">
        <v>36</v>
      </c>
      <c r="B133" s="204"/>
      <c r="C133" s="204"/>
      <c r="D133" s="204"/>
      <c r="E133" s="204"/>
      <c r="F133" s="204"/>
      <c r="G133" s="204"/>
      <c r="H133" s="204"/>
      <c r="I133" s="204"/>
      <c r="J133" s="204"/>
      <c r="K133" s="204"/>
      <c r="L133" s="204"/>
      <c r="M133" s="204"/>
      <c r="N133" s="204"/>
      <c r="O133" s="204"/>
      <c r="P133" s="204"/>
      <c r="Q133" s="204"/>
      <c r="R133" s="204"/>
      <c r="S133" s="204"/>
      <c r="T133" s="204"/>
      <c r="U133" s="204"/>
      <c r="V133" s="204"/>
      <c r="W133" s="204"/>
      <c r="X133" s="204"/>
      <c r="Y133" s="204"/>
      <c r="Z133" s="204"/>
      <c r="AA133" s="204"/>
      <c r="AB133" s="204"/>
      <c r="AC133" s="204"/>
      <c r="AD133" s="204"/>
      <c r="AE133" s="204"/>
      <c r="AF133" s="204"/>
      <c r="AG133" s="204"/>
      <c r="AH133" s="204"/>
      <c r="AI133" s="204"/>
      <c r="AJ133" s="204"/>
      <c r="AK133" s="204"/>
      <c r="AL133" s="204"/>
      <c r="AM133" s="13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48"/>
      <c r="BB133" s="48"/>
      <c r="BC133" s="48"/>
    </row>
    <row r="134" spans="1:242" s="32" customFormat="1" ht="7.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5"/>
      <c r="T134" s="1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3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48"/>
      <c r="BB134" s="48"/>
      <c r="BC134" s="48"/>
      <c r="BD134" s="68"/>
      <c r="BE134" s="68"/>
      <c r="BF134" s="68"/>
      <c r="BG134" s="68"/>
      <c r="BH134" s="68"/>
      <c r="BI134" s="68"/>
      <c r="BJ134" s="68"/>
      <c r="BK134" s="68"/>
      <c r="BL134" s="68"/>
      <c r="BM134" s="68"/>
      <c r="BN134" s="68"/>
      <c r="BO134" s="68"/>
      <c r="BP134" s="68"/>
      <c r="BQ134" s="68"/>
      <c r="BR134" s="68"/>
      <c r="BS134" s="68"/>
      <c r="BT134" s="68"/>
      <c r="BU134" s="68"/>
      <c r="BV134" s="68"/>
      <c r="BW134" s="68"/>
      <c r="BX134" s="68"/>
      <c r="BY134" s="68"/>
      <c r="BZ134" s="68"/>
      <c r="CA134" s="68"/>
      <c r="CB134" s="68"/>
      <c r="CC134" s="68"/>
      <c r="CD134" s="68"/>
      <c r="CE134" s="68"/>
      <c r="CF134" s="68"/>
      <c r="CG134" s="68"/>
      <c r="CH134" s="68"/>
      <c r="CI134" s="68"/>
      <c r="CJ134" s="68"/>
      <c r="CK134" s="68"/>
      <c r="CL134" s="68"/>
      <c r="CM134" s="68"/>
      <c r="CN134" s="68"/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68"/>
      <c r="EO134" s="68"/>
      <c r="EP134" s="68"/>
      <c r="EQ134" s="68"/>
      <c r="ER134" s="68"/>
      <c r="ES134" s="68"/>
      <c r="ET134" s="68"/>
      <c r="EU134" s="68"/>
      <c r="EV134" s="68"/>
      <c r="EW134" s="68"/>
      <c r="EX134" s="68"/>
      <c r="EY134" s="68"/>
      <c r="EZ134" s="68"/>
      <c r="FA134" s="68"/>
      <c r="FB134" s="68"/>
      <c r="FC134" s="68"/>
      <c r="FD134" s="68"/>
      <c r="FE134" s="68"/>
      <c r="FF134" s="68"/>
      <c r="FG134" s="68"/>
      <c r="FH134" s="68"/>
      <c r="FI134" s="68"/>
      <c r="FJ134" s="68"/>
      <c r="FK134" s="68"/>
      <c r="FL134" s="68"/>
      <c r="FM134" s="68"/>
      <c r="FN134" s="68"/>
      <c r="FO134" s="68"/>
      <c r="FP134" s="68"/>
      <c r="FQ134" s="68"/>
      <c r="FR134" s="68"/>
      <c r="FS134" s="68"/>
      <c r="FT134" s="68"/>
      <c r="FU134" s="68"/>
      <c r="FV134" s="68"/>
      <c r="FW134" s="68"/>
      <c r="FX134" s="68"/>
      <c r="FY134" s="68"/>
      <c r="FZ134" s="68"/>
      <c r="GA134" s="68"/>
      <c r="GB134" s="68"/>
      <c r="GC134" s="68"/>
      <c r="GD134" s="68"/>
      <c r="GE134" s="68"/>
      <c r="GF134" s="68"/>
      <c r="GG134" s="68"/>
      <c r="GH134" s="68"/>
      <c r="GI134" s="68"/>
      <c r="GJ134" s="68"/>
      <c r="GK134" s="68"/>
      <c r="GL134" s="68"/>
      <c r="GM134" s="68"/>
      <c r="GN134" s="68"/>
      <c r="GO134" s="68"/>
      <c r="GP134" s="68"/>
      <c r="GQ134" s="68"/>
      <c r="GR134" s="68"/>
      <c r="GS134" s="68"/>
      <c r="GT134" s="68"/>
      <c r="GU134" s="68"/>
      <c r="GV134" s="68"/>
      <c r="GW134" s="68"/>
      <c r="GX134" s="68"/>
      <c r="GY134" s="68"/>
      <c r="GZ134" s="68"/>
      <c r="HA134" s="68"/>
      <c r="HB134" s="68"/>
      <c r="HC134" s="68"/>
      <c r="HD134" s="68"/>
      <c r="HE134" s="68"/>
      <c r="HF134" s="68"/>
      <c r="HG134" s="68"/>
      <c r="HH134" s="68"/>
      <c r="HI134" s="68"/>
      <c r="HJ134" s="68"/>
      <c r="HK134" s="68"/>
      <c r="HL134" s="68"/>
      <c r="HM134" s="68"/>
      <c r="HN134" s="68"/>
      <c r="HO134" s="68"/>
      <c r="HP134" s="68"/>
      <c r="HQ134" s="68"/>
      <c r="HR134" s="68"/>
      <c r="HS134" s="68"/>
      <c r="HT134" s="68"/>
      <c r="HU134" s="68"/>
      <c r="HV134" s="68"/>
      <c r="HW134" s="68"/>
      <c r="HX134" s="68"/>
      <c r="HY134" s="68"/>
      <c r="HZ134" s="68"/>
      <c r="IA134" s="68"/>
      <c r="IB134" s="68"/>
      <c r="IC134" s="68"/>
      <c r="ID134" s="68"/>
      <c r="IE134" s="68"/>
      <c r="IF134" s="68"/>
      <c r="IG134" s="68"/>
      <c r="IH134" s="68"/>
    </row>
    <row r="135" spans="1:52" s="32" customFormat="1" ht="38.25" customHeight="1">
      <c r="A135" s="130" t="s">
        <v>169</v>
      </c>
      <c r="B135" s="130"/>
      <c r="C135" s="130"/>
      <c r="D135" s="123" t="s">
        <v>7</v>
      </c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30" t="s">
        <v>8</v>
      </c>
      <c r="Y135" s="130"/>
      <c r="Z135" s="130"/>
      <c r="AA135" s="130" t="s">
        <v>35</v>
      </c>
      <c r="AB135" s="130"/>
      <c r="AC135" s="130"/>
      <c r="AD135" s="130" t="s">
        <v>32</v>
      </c>
      <c r="AE135" s="130"/>
      <c r="AF135" s="130"/>
      <c r="AG135" s="130" t="s">
        <v>33</v>
      </c>
      <c r="AH135" s="130"/>
      <c r="AI135" s="130"/>
      <c r="AJ135" s="130" t="s">
        <v>34</v>
      </c>
      <c r="AK135" s="130"/>
      <c r="AL135" s="130"/>
      <c r="AM135" s="13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</row>
    <row r="136" spans="1:55" s="32" customFormat="1" ht="36.75" customHeight="1">
      <c r="A136" s="200">
        <f>A99</f>
        <v>0</v>
      </c>
      <c r="B136" s="201"/>
      <c r="C136" s="202"/>
      <c r="D136" s="172" t="e">
        <f>D99</f>
        <v>#N/A</v>
      </c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3">
        <f>X99</f>
        <v>1</v>
      </c>
      <c r="Y136" s="173"/>
      <c r="Z136" s="173"/>
      <c r="AA136" s="174" t="e">
        <f>AA99</f>
        <v>#N/A</v>
      </c>
      <c r="AB136" s="174"/>
      <c r="AC136" s="174"/>
      <c r="AD136" s="174" t="e">
        <f>X136*AA136</f>
        <v>#N/A</v>
      </c>
      <c r="AE136" s="174"/>
      <c r="AF136" s="174"/>
      <c r="AG136" s="174" t="e">
        <f>ROUND(AD136*0.2,2)</f>
        <v>#N/A</v>
      </c>
      <c r="AH136" s="174"/>
      <c r="AI136" s="174"/>
      <c r="AJ136" s="176" t="e">
        <f>AD136+AG136</f>
        <v>#N/A</v>
      </c>
      <c r="AK136" s="177"/>
      <c r="AL136" s="178"/>
      <c r="AM136" s="13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68"/>
      <c r="BB136" s="68"/>
      <c r="BC136" s="68"/>
    </row>
    <row r="137" spans="1:52" s="32" customFormat="1" ht="36.75" customHeight="1">
      <c r="A137" s="200">
        <f aca="true" t="shared" si="5" ref="A137:A144">A100</f>
        <v>0</v>
      </c>
      <c r="B137" s="201"/>
      <c r="C137" s="202"/>
      <c r="D137" s="172" t="e">
        <f aca="true" t="shared" si="6" ref="D137:D144">D100</f>
        <v>#N/A</v>
      </c>
      <c r="E137" s="172"/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3">
        <f aca="true" t="shared" si="7" ref="X137:X144">X100</f>
        <v>1</v>
      </c>
      <c r="Y137" s="173"/>
      <c r="Z137" s="173"/>
      <c r="AA137" s="174" t="e">
        <f aca="true" t="shared" si="8" ref="AA137:AA144">AA100</f>
        <v>#N/A</v>
      </c>
      <c r="AB137" s="174"/>
      <c r="AC137" s="174"/>
      <c r="AD137" s="174" t="e">
        <f aca="true" t="shared" si="9" ref="AD137:AD144">X137*AA137</f>
        <v>#N/A</v>
      </c>
      <c r="AE137" s="174"/>
      <c r="AF137" s="174"/>
      <c r="AG137" s="174" t="e">
        <f aca="true" t="shared" si="10" ref="AG137:AG144">ROUND(AD137*0.2,2)</f>
        <v>#N/A</v>
      </c>
      <c r="AH137" s="174"/>
      <c r="AI137" s="174"/>
      <c r="AJ137" s="176" t="e">
        <f aca="true" t="shared" si="11" ref="AJ137:AJ144">AD137+AG137</f>
        <v>#N/A</v>
      </c>
      <c r="AK137" s="177"/>
      <c r="AL137" s="178"/>
      <c r="AM137" s="13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</row>
    <row r="138" spans="1:52" s="32" customFormat="1" ht="36.75" customHeight="1">
      <c r="A138" s="200">
        <f t="shared" si="5"/>
        <v>0</v>
      </c>
      <c r="B138" s="201"/>
      <c r="C138" s="202"/>
      <c r="D138" s="172" t="e">
        <f t="shared" si="6"/>
        <v>#N/A</v>
      </c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3">
        <f t="shared" si="7"/>
        <v>1</v>
      </c>
      <c r="Y138" s="173"/>
      <c r="Z138" s="173"/>
      <c r="AA138" s="174" t="e">
        <f t="shared" si="8"/>
        <v>#N/A</v>
      </c>
      <c r="AB138" s="174"/>
      <c r="AC138" s="174"/>
      <c r="AD138" s="174" t="e">
        <f t="shared" si="9"/>
        <v>#N/A</v>
      </c>
      <c r="AE138" s="174"/>
      <c r="AF138" s="174"/>
      <c r="AG138" s="174" t="e">
        <f t="shared" si="10"/>
        <v>#N/A</v>
      </c>
      <c r="AH138" s="174"/>
      <c r="AI138" s="174"/>
      <c r="AJ138" s="176" t="e">
        <f t="shared" si="11"/>
        <v>#N/A</v>
      </c>
      <c r="AK138" s="177"/>
      <c r="AL138" s="178"/>
      <c r="AM138" s="13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</row>
    <row r="139" spans="1:52" s="32" customFormat="1" ht="36.75" customHeight="1">
      <c r="A139" s="200">
        <f t="shared" si="5"/>
        <v>0</v>
      </c>
      <c r="B139" s="201"/>
      <c r="C139" s="202"/>
      <c r="D139" s="172" t="e">
        <f t="shared" si="6"/>
        <v>#N/A</v>
      </c>
      <c r="E139" s="172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3">
        <f t="shared" si="7"/>
        <v>1</v>
      </c>
      <c r="Y139" s="173"/>
      <c r="Z139" s="173"/>
      <c r="AA139" s="174" t="e">
        <f t="shared" si="8"/>
        <v>#N/A</v>
      </c>
      <c r="AB139" s="174"/>
      <c r="AC139" s="174"/>
      <c r="AD139" s="174" t="e">
        <f t="shared" si="9"/>
        <v>#N/A</v>
      </c>
      <c r="AE139" s="174"/>
      <c r="AF139" s="174"/>
      <c r="AG139" s="174" t="e">
        <f t="shared" si="10"/>
        <v>#N/A</v>
      </c>
      <c r="AH139" s="174"/>
      <c r="AI139" s="174"/>
      <c r="AJ139" s="176" t="e">
        <f t="shared" si="11"/>
        <v>#N/A</v>
      </c>
      <c r="AK139" s="177"/>
      <c r="AL139" s="178"/>
      <c r="AM139" s="13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</row>
    <row r="140" spans="1:242" s="67" customFormat="1" ht="36.75" customHeight="1">
      <c r="A140" s="200">
        <f t="shared" si="5"/>
        <v>0</v>
      </c>
      <c r="B140" s="201"/>
      <c r="C140" s="202"/>
      <c r="D140" s="172" t="e">
        <f t="shared" si="6"/>
        <v>#N/A</v>
      </c>
      <c r="E140" s="172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3">
        <f t="shared" si="7"/>
        <v>1</v>
      </c>
      <c r="Y140" s="173"/>
      <c r="Z140" s="173"/>
      <c r="AA140" s="174" t="e">
        <f t="shared" si="8"/>
        <v>#N/A</v>
      </c>
      <c r="AB140" s="174"/>
      <c r="AC140" s="174"/>
      <c r="AD140" s="174" t="e">
        <f t="shared" si="9"/>
        <v>#N/A</v>
      </c>
      <c r="AE140" s="174"/>
      <c r="AF140" s="174"/>
      <c r="AG140" s="174" t="e">
        <f t="shared" si="10"/>
        <v>#N/A</v>
      </c>
      <c r="AH140" s="174"/>
      <c r="AI140" s="174"/>
      <c r="AJ140" s="176" t="e">
        <f t="shared" si="11"/>
        <v>#N/A</v>
      </c>
      <c r="AK140" s="177"/>
      <c r="AL140" s="178"/>
      <c r="AM140" s="13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  <c r="DC140" s="32"/>
      <c r="DD140" s="32"/>
      <c r="DE140" s="32"/>
      <c r="DF140" s="32"/>
      <c r="DG140" s="32"/>
      <c r="DH140" s="32"/>
      <c r="DI140" s="32"/>
      <c r="DJ140" s="32"/>
      <c r="DK140" s="32"/>
      <c r="DL140" s="32"/>
      <c r="DM140" s="32"/>
      <c r="DN140" s="32"/>
      <c r="DO140" s="32"/>
      <c r="DP140" s="32"/>
      <c r="DQ140" s="32"/>
      <c r="DR140" s="32"/>
      <c r="DS140" s="32"/>
      <c r="DT140" s="32"/>
      <c r="DU140" s="32"/>
      <c r="DV140" s="32"/>
      <c r="DW140" s="32"/>
      <c r="DX140" s="32"/>
      <c r="DY140" s="32"/>
      <c r="DZ140" s="32"/>
      <c r="EA140" s="32"/>
      <c r="EB140" s="32"/>
      <c r="EC140" s="32"/>
      <c r="ED140" s="32"/>
      <c r="EE140" s="32"/>
      <c r="EF140" s="32"/>
      <c r="EG140" s="32"/>
      <c r="EH140" s="32"/>
      <c r="EI140" s="32"/>
      <c r="EJ140" s="32"/>
      <c r="EK140" s="32"/>
      <c r="EL140" s="32"/>
      <c r="EM140" s="32"/>
      <c r="EN140" s="32"/>
      <c r="EO140" s="32"/>
      <c r="EP140" s="32"/>
      <c r="EQ140" s="32"/>
      <c r="ER140" s="32"/>
      <c r="ES140" s="32"/>
      <c r="ET140" s="32"/>
      <c r="EU140" s="32"/>
      <c r="EV140" s="32"/>
      <c r="EW140" s="32"/>
      <c r="EX140" s="32"/>
      <c r="EY140" s="32"/>
      <c r="EZ140" s="32"/>
      <c r="FA140" s="32"/>
      <c r="FB140" s="32"/>
      <c r="FC140" s="32"/>
      <c r="FD140" s="32"/>
      <c r="FE140" s="32"/>
      <c r="FF140" s="32"/>
      <c r="FG140" s="32"/>
      <c r="FH140" s="32"/>
      <c r="FI140" s="32"/>
      <c r="FJ140" s="32"/>
      <c r="FK140" s="32"/>
      <c r="FL140" s="32"/>
      <c r="FM140" s="32"/>
      <c r="FN140" s="32"/>
      <c r="FO140" s="32"/>
      <c r="FP140" s="32"/>
      <c r="FQ140" s="32"/>
      <c r="FR140" s="32"/>
      <c r="FS140" s="32"/>
      <c r="FT140" s="32"/>
      <c r="FU140" s="32"/>
      <c r="FV140" s="32"/>
      <c r="FW140" s="32"/>
      <c r="FX140" s="32"/>
      <c r="FY140" s="32"/>
      <c r="FZ140" s="32"/>
      <c r="GA140" s="32"/>
      <c r="GB140" s="32"/>
      <c r="GC140" s="32"/>
      <c r="GD140" s="32"/>
      <c r="GE140" s="32"/>
      <c r="GF140" s="32"/>
      <c r="GG140" s="32"/>
      <c r="GH140" s="32"/>
      <c r="GI140" s="32"/>
      <c r="GJ140" s="32"/>
      <c r="GK140" s="32"/>
      <c r="GL140" s="32"/>
      <c r="GM140" s="32"/>
      <c r="GN140" s="32"/>
      <c r="GO140" s="32"/>
      <c r="GP140" s="32"/>
      <c r="GQ140" s="32"/>
      <c r="GR140" s="32"/>
      <c r="GS140" s="32"/>
      <c r="GT140" s="32"/>
      <c r="GU140" s="32"/>
      <c r="GV140" s="32"/>
      <c r="GW140" s="32"/>
      <c r="GX140" s="32"/>
      <c r="GY140" s="32"/>
      <c r="GZ140" s="32"/>
      <c r="HA140" s="32"/>
      <c r="HB140" s="32"/>
      <c r="HC140" s="32"/>
      <c r="HD140" s="32"/>
      <c r="HE140" s="32"/>
      <c r="HF140" s="32"/>
      <c r="HG140" s="32"/>
      <c r="HH140" s="32"/>
      <c r="HI140" s="32"/>
      <c r="HJ140" s="32"/>
      <c r="HK140" s="32"/>
      <c r="HL140" s="32"/>
      <c r="HM140" s="32"/>
      <c r="HN140" s="32"/>
      <c r="HO140" s="32"/>
      <c r="HP140" s="32"/>
      <c r="HQ140" s="32"/>
      <c r="HR140" s="32"/>
      <c r="HS140" s="32"/>
      <c r="HT140" s="32"/>
      <c r="HU140" s="32"/>
      <c r="HV140" s="32"/>
      <c r="HW140" s="32"/>
      <c r="HX140" s="32"/>
      <c r="HY140" s="32"/>
      <c r="HZ140" s="32"/>
      <c r="IA140" s="32"/>
      <c r="IB140" s="32"/>
      <c r="IC140" s="32"/>
      <c r="ID140" s="32"/>
      <c r="IE140" s="32"/>
      <c r="IF140" s="32"/>
      <c r="IG140" s="32"/>
      <c r="IH140" s="32"/>
    </row>
    <row r="141" spans="1:52" s="32" customFormat="1" ht="36.75" customHeight="1">
      <c r="A141" s="200">
        <f t="shared" si="5"/>
        <v>0</v>
      </c>
      <c r="B141" s="201"/>
      <c r="C141" s="202"/>
      <c r="D141" s="172" t="e">
        <f t="shared" si="6"/>
        <v>#N/A</v>
      </c>
      <c r="E141" s="172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3">
        <f t="shared" si="7"/>
        <v>1</v>
      </c>
      <c r="Y141" s="173"/>
      <c r="Z141" s="173"/>
      <c r="AA141" s="174" t="e">
        <f t="shared" si="8"/>
        <v>#N/A</v>
      </c>
      <c r="AB141" s="174"/>
      <c r="AC141" s="174"/>
      <c r="AD141" s="174" t="e">
        <f t="shared" si="9"/>
        <v>#N/A</v>
      </c>
      <c r="AE141" s="174"/>
      <c r="AF141" s="174"/>
      <c r="AG141" s="174" t="e">
        <f t="shared" si="10"/>
        <v>#N/A</v>
      </c>
      <c r="AH141" s="174"/>
      <c r="AI141" s="174"/>
      <c r="AJ141" s="176" t="e">
        <f t="shared" si="11"/>
        <v>#N/A</v>
      </c>
      <c r="AK141" s="177"/>
      <c r="AL141" s="178"/>
      <c r="AM141" s="13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</row>
    <row r="142" spans="1:52" s="32" customFormat="1" ht="36.75" customHeight="1">
      <c r="A142" s="200">
        <f t="shared" si="5"/>
        <v>0</v>
      </c>
      <c r="B142" s="201"/>
      <c r="C142" s="202"/>
      <c r="D142" s="172" t="e">
        <f t="shared" si="6"/>
        <v>#N/A</v>
      </c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3">
        <f t="shared" si="7"/>
        <v>1</v>
      </c>
      <c r="Y142" s="173"/>
      <c r="Z142" s="173"/>
      <c r="AA142" s="174" t="e">
        <f t="shared" si="8"/>
        <v>#N/A</v>
      </c>
      <c r="AB142" s="174"/>
      <c r="AC142" s="174"/>
      <c r="AD142" s="174" t="e">
        <f t="shared" si="9"/>
        <v>#N/A</v>
      </c>
      <c r="AE142" s="174"/>
      <c r="AF142" s="174"/>
      <c r="AG142" s="174" t="e">
        <f t="shared" si="10"/>
        <v>#N/A</v>
      </c>
      <c r="AH142" s="174"/>
      <c r="AI142" s="174"/>
      <c r="AJ142" s="176" t="e">
        <f t="shared" si="11"/>
        <v>#N/A</v>
      </c>
      <c r="AK142" s="177"/>
      <c r="AL142" s="178"/>
      <c r="AM142" s="13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</row>
    <row r="143" spans="1:242" s="32" customFormat="1" ht="27" customHeight="1">
      <c r="A143" s="200">
        <f t="shared" si="5"/>
        <v>0</v>
      </c>
      <c r="B143" s="201"/>
      <c r="C143" s="202"/>
      <c r="D143" s="172" t="e">
        <f t="shared" si="6"/>
        <v>#N/A</v>
      </c>
      <c r="E143" s="172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3">
        <f t="shared" si="7"/>
        <v>1</v>
      </c>
      <c r="Y143" s="173"/>
      <c r="Z143" s="173"/>
      <c r="AA143" s="174" t="e">
        <f t="shared" si="8"/>
        <v>#N/A</v>
      </c>
      <c r="AB143" s="174"/>
      <c r="AC143" s="174"/>
      <c r="AD143" s="174" t="e">
        <f t="shared" si="9"/>
        <v>#N/A</v>
      </c>
      <c r="AE143" s="174"/>
      <c r="AF143" s="174"/>
      <c r="AG143" s="174" t="e">
        <f t="shared" si="10"/>
        <v>#N/A</v>
      </c>
      <c r="AH143" s="174"/>
      <c r="AI143" s="174"/>
      <c r="AJ143" s="176" t="e">
        <f t="shared" si="11"/>
        <v>#N/A</v>
      </c>
      <c r="AK143" s="177"/>
      <c r="AL143" s="178"/>
      <c r="AM143" s="13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  <c r="BT143" s="67"/>
      <c r="BU143" s="67"/>
      <c r="BV143" s="67"/>
      <c r="BW143" s="67"/>
      <c r="BX143" s="67"/>
      <c r="BY143" s="67"/>
      <c r="BZ143" s="67"/>
      <c r="CA143" s="67"/>
      <c r="CB143" s="67"/>
      <c r="CC143" s="67"/>
      <c r="CD143" s="67"/>
      <c r="CE143" s="67"/>
      <c r="CF143" s="67"/>
      <c r="CG143" s="67"/>
      <c r="CH143" s="67"/>
      <c r="CI143" s="67"/>
      <c r="CJ143" s="67"/>
      <c r="CK143" s="67"/>
      <c r="CL143" s="67"/>
      <c r="CM143" s="67"/>
      <c r="CN143" s="67"/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7"/>
      <c r="DK143" s="67"/>
      <c r="DL143" s="67"/>
      <c r="DM143" s="67"/>
      <c r="DN143" s="67"/>
      <c r="DO143" s="67"/>
      <c r="DP143" s="67"/>
      <c r="DQ143" s="67"/>
      <c r="DR143" s="67"/>
      <c r="DS143" s="67"/>
      <c r="DT143" s="67"/>
      <c r="DU143" s="67"/>
      <c r="DV143" s="67"/>
      <c r="DW143" s="67"/>
      <c r="DX143" s="67"/>
      <c r="DY143" s="67"/>
      <c r="DZ143" s="67"/>
      <c r="EA143" s="67"/>
      <c r="EB143" s="67"/>
      <c r="EC143" s="67"/>
      <c r="ED143" s="67"/>
      <c r="EE143" s="67"/>
      <c r="EF143" s="67"/>
      <c r="EG143" s="67"/>
      <c r="EH143" s="67"/>
      <c r="EI143" s="67"/>
      <c r="EJ143" s="67"/>
      <c r="EK143" s="67"/>
      <c r="EL143" s="67"/>
      <c r="EM143" s="67"/>
      <c r="EN143" s="67"/>
      <c r="EO143" s="67"/>
      <c r="EP143" s="67"/>
      <c r="EQ143" s="67"/>
      <c r="ER143" s="67"/>
      <c r="ES143" s="67"/>
      <c r="ET143" s="67"/>
      <c r="EU143" s="67"/>
      <c r="EV143" s="67"/>
      <c r="EW143" s="67"/>
      <c r="EX143" s="67"/>
      <c r="EY143" s="67"/>
      <c r="EZ143" s="67"/>
      <c r="FA143" s="67"/>
      <c r="FB143" s="67"/>
      <c r="FC143" s="67"/>
      <c r="FD143" s="67"/>
      <c r="FE143" s="67"/>
      <c r="FF143" s="67"/>
      <c r="FG143" s="67"/>
      <c r="FH143" s="67"/>
      <c r="FI143" s="67"/>
      <c r="FJ143" s="67"/>
      <c r="FK143" s="67"/>
      <c r="FL143" s="67"/>
      <c r="FM143" s="67"/>
      <c r="FN143" s="67"/>
      <c r="FO143" s="67"/>
      <c r="FP143" s="67"/>
      <c r="FQ143" s="67"/>
      <c r="FR143" s="67"/>
      <c r="FS143" s="67"/>
      <c r="FT143" s="67"/>
      <c r="FU143" s="67"/>
      <c r="FV143" s="67"/>
      <c r="FW143" s="67"/>
      <c r="FX143" s="67"/>
      <c r="FY143" s="67"/>
      <c r="FZ143" s="67"/>
      <c r="GA143" s="67"/>
      <c r="GB143" s="67"/>
      <c r="GC143" s="67"/>
      <c r="GD143" s="67"/>
      <c r="GE143" s="67"/>
      <c r="GF143" s="67"/>
      <c r="GG143" s="67"/>
      <c r="GH143" s="67"/>
      <c r="GI143" s="67"/>
      <c r="GJ143" s="67"/>
      <c r="GK143" s="67"/>
      <c r="GL143" s="67"/>
      <c r="GM143" s="67"/>
      <c r="GN143" s="67"/>
      <c r="GO143" s="67"/>
      <c r="GP143" s="67"/>
      <c r="GQ143" s="67"/>
      <c r="GR143" s="67"/>
      <c r="GS143" s="67"/>
      <c r="GT143" s="67"/>
      <c r="GU143" s="67"/>
      <c r="GV143" s="67"/>
      <c r="GW143" s="67"/>
      <c r="GX143" s="67"/>
      <c r="GY143" s="67"/>
      <c r="GZ143" s="67"/>
      <c r="HA143" s="67"/>
      <c r="HB143" s="67"/>
      <c r="HC143" s="67"/>
      <c r="HD143" s="67"/>
      <c r="HE143" s="67"/>
      <c r="HF143" s="67"/>
      <c r="HG143" s="67"/>
      <c r="HH143" s="67"/>
      <c r="HI143" s="67"/>
      <c r="HJ143" s="67"/>
      <c r="HK143" s="67"/>
      <c r="HL143" s="67"/>
      <c r="HM143" s="67"/>
      <c r="HN143" s="67"/>
      <c r="HO143" s="67"/>
      <c r="HP143" s="67"/>
      <c r="HQ143" s="67"/>
      <c r="HR143" s="67"/>
      <c r="HS143" s="67"/>
      <c r="HT143" s="67"/>
      <c r="HU143" s="67"/>
      <c r="HV143" s="67"/>
      <c r="HW143" s="67"/>
      <c r="HX143" s="67"/>
      <c r="HY143" s="67"/>
      <c r="HZ143" s="67"/>
      <c r="IA143" s="67"/>
      <c r="IB143" s="67"/>
      <c r="IC143" s="67"/>
      <c r="ID143" s="67"/>
      <c r="IE143" s="67"/>
      <c r="IF143" s="67"/>
      <c r="IG143" s="67"/>
      <c r="IH143" s="67"/>
    </row>
    <row r="144" spans="1:52" s="32" customFormat="1" ht="45" customHeight="1">
      <c r="A144" s="200">
        <f t="shared" si="5"/>
        <v>0</v>
      </c>
      <c r="B144" s="201"/>
      <c r="C144" s="202"/>
      <c r="D144" s="172" t="e">
        <f t="shared" si="6"/>
        <v>#N/A</v>
      </c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  <c r="X144" s="173">
        <f t="shared" si="7"/>
        <v>1</v>
      </c>
      <c r="Y144" s="173"/>
      <c r="Z144" s="173"/>
      <c r="AA144" s="174" t="e">
        <f t="shared" si="8"/>
        <v>#N/A</v>
      </c>
      <c r="AB144" s="174"/>
      <c r="AC144" s="174"/>
      <c r="AD144" s="174" t="e">
        <f t="shared" si="9"/>
        <v>#N/A</v>
      </c>
      <c r="AE144" s="174"/>
      <c r="AF144" s="174"/>
      <c r="AG144" s="174" t="e">
        <f t="shared" si="10"/>
        <v>#N/A</v>
      </c>
      <c r="AH144" s="174"/>
      <c r="AI144" s="174"/>
      <c r="AJ144" s="176" t="e">
        <f t="shared" si="11"/>
        <v>#N/A</v>
      </c>
      <c r="AK144" s="177"/>
      <c r="AL144" s="178"/>
      <c r="AM144" s="13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</row>
    <row r="145" spans="1:55" s="32" customFormat="1" ht="18" customHeight="1" thickBo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5"/>
      <c r="T145" s="14"/>
      <c r="U145" s="14"/>
      <c r="V145" s="14"/>
      <c r="W145" s="14"/>
      <c r="X145" s="79" t="s">
        <v>9</v>
      </c>
      <c r="Y145" s="78"/>
      <c r="Z145" s="78"/>
      <c r="AA145" s="78"/>
      <c r="AB145" s="78"/>
      <c r="AC145" s="78"/>
      <c r="AD145" s="179">
        <f>SUMIF(AD136:AF144,"&gt;0",AD136:AF144)</f>
        <v>0</v>
      </c>
      <c r="AE145" s="179"/>
      <c r="AF145" s="179"/>
      <c r="AG145" s="179">
        <f>SUMIF(AG136:AI144,"&gt;0",AG136:AI144)</f>
        <v>0</v>
      </c>
      <c r="AH145" s="179"/>
      <c r="AI145" s="179"/>
      <c r="AJ145" s="179">
        <f>SUMIF(AJ136:AL144,"&gt;0",AJ136:AL144)</f>
        <v>0</v>
      </c>
      <c r="AK145" s="179"/>
      <c r="AL145" s="179"/>
      <c r="AM145" s="13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67"/>
      <c r="BB145" s="67"/>
      <c r="BC145" s="67"/>
    </row>
    <row r="146" spans="1:52" s="32" customFormat="1" ht="16.5" customHeight="1">
      <c r="A146" s="194" t="s">
        <v>37</v>
      </c>
      <c r="B146" s="194"/>
      <c r="C146" s="194"/>
      <c r="D146" s="194"/>
      <c r="E146" s="194"/>
      <c r="F146" s="194"/>
      <c r="G146" s="194"/>
      <c r="H146" s="194"/>
      <c r="I146" s="194"/>
      <c r="J146" s="194"/>
      <c r="K146" s="194"/>
      <c r="L146" s="194"/>
      <c r="M146" s="194"/>
      <c r="N146" s="194"/>
      <c r="O146" s="194"/>
      <c r="P146" s="194"/>
      <c r="Q146" s="194"/>
      <c r="R146" s="194"/>
      <c r="S146" s="194"/>
      <c r="T146" s="194"/>
      <c r="U146" s="194"/>
      <c r="V146" s="194"/>
      <c r="W146" s="194"/>
      <c r="X146" s="194"/>
      <c r="Y146" s="194"/>
      <c r="Z146" s="194"/>
      <c r="AA146" s="194"/>
      <c r="AB146" s="194"/>
      <c r="AC146" s="194"/>
      <c r="AD146" s="194"/>
      <c r="AE146" s="194"/>
      <c r="AF146" s="194"/>
      <c r="AG146" s="194"/>
      <c r="AH146" s="194"/>
      <c r="AI146" s="194"/>
      <c r="AJ146" s="194"/>
      <c r="AK146" s="194"/>
      <c r="AL146" s="194"/>
      <c r="AM146" s="40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</row>
    <row r="147" spans="1:52" s="32" customFormat="1" ht="20.25" customHeight="1">
      <c r="A147" s="217" t="s">
        <v>31</v>
      </c>
      <c r="B147" s="217"/>
      <c r="C147" s="217"/>
      <c r="D147" s="217"/>
      <c r="E147" s="217"/>
      <c r="F147" s="217"/>
      <c r="G147" s="217"/>
      <c r="H147" s="211" t="str">
        <f>SUBSTITUTE(PROPER(INDEX(n_4,MID(TEXT(AJ145,n0),1,1)+1)&amp;INDEX(n0x,MID(TEXT(AJ145,n0),2,1)+1,MID(TEXT(AJ145,n0),3,1)+1)&amp;IF(-MID(TEXT(AJ145,n0),1,3),"миллиард"&amp;VLOOKUP(MID(TEXT(AJ145,n0),3,1)*AND(MID(TEXT(AJ145,n0),2,1)-1),мил,2),"")&amp;INDEX(n_4,MID(TEXT(AJ145,n0),4,1)+1)&amp;INDEX(n0x,MID(TEXT(AJ145,n0),5,1)+1,MID(TEXT(AJ145,n0),6,1)+1)&amp;IF(-MID(TEXT(AJ145,n0),4,3),"миллион"&amp;VLOOKUP(MID(TEXT(AJ145,n0),6,1)*AND(MID(TEXT(AJ145,n0),5,1)-1),мил,2),"")&amp;INDEX(n_4,MID(TEXT(AJ145,n0),7,1)+1)&amp;INDEX(n1x,MID(TEXT(AJ145,n0),8,1)+1,MID(TEXT(AJ145,n0),9,1)+1)&amp;IF(-MID(TEXT(AJ145,n0),7,3),VLOOKUP(MID(TEXT(AJ145,n0),9,1)*AND(MID(TEXT(AJ145,n0),8,1)-1),тыс,2),"")&amp;INDEX(n_4,MID(TEXT(AJ145,n0),10,1)+1)&amp;INDEX(n0x,MID(TEXT(AJ145,n0),11,1)+1,MID(TEXT(AJ145,n0),12,1)+1)),"z"," ")&amp;IF(TRUNC(TEXT(AJ145,n0)),"","Ноль ")&amp;"рубл"&amp;VLOOKUP(MOD(MAX(MOD(MID(TEXT(AJ145,n0),11,2)-11,100),9),10),{0,"ь ";1,"я ";4,"ей "},2)&amp;RIGHT(TEXT(AJ145,n0),2)&amp;" копе"&amp;VLOOKUP(MOD(MAX(MOD(RIGHT(TEXT(AJ145,n0),2)-11,100),9),10),{0,"йка";1,"йки";4,"ек"},2)</f>
        <v>Ноль рублей 00 копеек</v>
      </c>
      <c r="I147" s="211"/>
      <c r="J147" s="211"/>
      <c r="K147" s="211"/>
      <c r="L147" s="211"/>
      <c r="M147" s="211"/>
      <c r="N147" s="211"/>
      <c r="O147" s="211"/>
      <c r="P147" s="211"/>
      <c r="Q147" s="211"/>
      <c r="R147" s="211"/>
      <c r="S147" s="211"/>
      <c r="T147" s="211"/>
      <c r="U147" s="211"/>
      <c r="V147" s="211"/>
      <c r="W147" s="211"/>
      <c r="X147" s="211"/>
      <c r="Y147" s="211"/>
      <c r="Z147" s="211"/>
      <c r="AA147" s="211"/>
      <c r="AB147" s="211"/>
      <c r="AC147" s="211"/>
      <c r="AD147" s="211"/>
      <c r="AE147" s="211"/>
      <c r="AF147" s="211"/>
      <c r="AG147" s="211"/>
      <c r="AH147" s="211"/>
      <c r="AI147" s="211"/>
      <c r="AJ147" s="211"/>
      <c r="AK147" s="211"/>
      <c r="AL147" s="211"/>
      <c r="AM147" s="13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</row>
    <row r="148" spans="1:52" s="32" customFormat="1" ht="22.5" customHeight="1">
      <c r="A148" s="14" t="s">
        <v>19</v>
      </c>
      <c r="B148" s="14"/>
      <c r="C148" s="14"/>
      <c r="D148" s="14"/>
      <c r="E148" s="14"/>
      <c r="F148" s="14"/>
      <c r="G148" s="14"/>
      <c r="H148" s="218" t="str">
        <f>SUBSTITUTE(PROPER(INDEX(n_4,MID(TEXT(AG145,n0),1,1)+1)&amp;INDEX(n0x,MID(TEXT(AG145,n0),2,1)+1,MID(TEXT(AG145,n0),3,1)+1)&amp;IF(-MID(TEXT(AG145,n0),1,3),"миллиард"&amp;VLOOKUP(MID(TEXT(AG145,n0),3,1)*AND(MID(TEXT(AG145,n0),2,1)-1),мил,2),"")&amp;INDEX(n_4,MID(TEXT(AG145,n0),4,1)+1)&amp;INDEX(n0x,MID(TEXT(AG145,n0),5,1)+1,MID(TEXT(AG145,n0),6,1)+1)&amp;IF(-MID(TEXT(AG145,n0),4,3),"миллион"&amp;VLOOKUP(MID(TEXT(AG145,n0),6,1)*AND(MID(TEXT(AG145,n0),5,1)-1),мил,2),"")&amp;INDEX(n_4,MID(TEXT(AG145,n0),7,1)+1)&amp;INDEX(n1x,MID(TEXT(AG145,n0),8,1)+1,MID(TEXT(AG145,n0),9,1)+1)&amp;IF(-MID(TEXT(AG145,n0),7,3),VLOOKUP(MID(TEXT(AG145,n0),9,1)*AND(MID(TEXT(AG145,n0),8,1)-1),тыс,2),"")&amp;INDEX(n_4,MID(TEXT(AG145,n0),10,1)+1)&amp;INDEX(n0x,MID(TEXT(AG145,n0),11,1)+1,MID(TEXT(AG145,n0),12,1)+1)),"z"," ")&amp;IF(TRUNC(TEXT(AG145,n0)),"","Ноль ")&amp;"рубл"&amp;VLOOKUP(MOD(MAX(MOD(MID(TEXT(AG145,n0),11,2)-11,100),9),10),{0,"ь ";1,"я ";4,"ей "},2)&amp;RIGHT(TEXT(AG145,n0),2)&amp;" копе"&amp;VLOOKUP(MOD(MAX(MOD(RIGHT(TEXT(AG145,n0),2)-11,100),9),10),{0,"йка";1,"йки";4,"ек"},2)</f>
        <v>Ноль рублей 00 копеек</v>
      </c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218"/>
      <c r="U148" s="218"/>
      <c r="V148" s="218"/>
      <c r="W148" s="218"/>
      <c r="X148" s="218"/>
      <c r="Y148" s="218"/>
      <c r="Z148" s="218"/>
      <c r="AA148" s="218"/>
      <c r="AB148" s="218"/>
      <c r="AC148" s="218"/>
      <c r="AD148" s="218"/>
      <c r="AE148" s="218"/>
      <c r="AF148" s="218"/>
      <c r="AG148" s="218"/>
      <c r="AH148" s="218"/>
      <c r="AI148" s="218"/>
      <c r="AJ148" s="218"/>
      <c r="AK148" s="218"/>
      <c r="AL148" s="218"/>
      <c r="AM148" s="13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</row>
    <row r="149" spans="1:52" s="32" customFormat="1" ht="18.75" customHeight="1">
      <c r="A149" s="194" t="s">
        <v>51</v>
      </c>
      <c r="B149" s="194"/>
      <c r="C149" s="194"/>
      <c r="D149" s="194"/>
      <c r="E149" s="194"/>
      <c r="F149" s="194"/>
      <c r="G149" s="194"/>
      <c r="H149" s="194"/>
      <c r="I149" s="194"/>
      <c r="J149" s="194"/>
      <c r="K149" s="194"/>
      <c r="L149" s="194"/>
      <c r="M149" s="194"/>
      <c r="N149" s="194"/>
      <c r="O149" s="194"/>
      <c r="P149" s="194"/>
      <c r="Q149" s="194"/>
      <c r="R149" s="194"/>
      <c r="S149" s="194"/>
      <c r="T149" s="194"/>
      <c r="U149" s="194"/>
      <c r="V149" s="194"/>
      <c r="W149" s="194"/>
      <c r="X149" s="194"/>
      <c r="Y149" s="194"/>
      <c r="Z149" s="194"/>
      <c r="AA149" s="194"/>
      <c r="AB149" s="194"/>
      <c r="AC149" s="194"/>
      <c r="AD149" s="194"/>
      <c r="AE149" s="194"/>
      <c r="AF149" s="194"/>
      <c r="AG149" s="194"/>
      <c r="AH149" s="194"/>
      <c r="AI149" s="194"/>
      <c r="AJ149" s="194"/>
      <c r="AK149" s="194"/>
      <c r="AL149" s="194"/>
      <c r="AM149" s="13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</row>
    <row r="150" spans="1:52" s="32" customFormat="1" ht="17.25" customHeight="1">
      <c r="A150" s="217" t="s">
        <v>38</v>
      </c>
      <c r="B150" s="217"/>
      <c r="C150" s="217"/>
      <c r="D150" s="217"/>
      <c r="E150" s="217"/>
      <c r="F150" s="217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129"/>
      <c r="V150" s="129"/>
      <c r="W150" s="129"/>
      <c r="X150" s="129"/>
      <c r="Y150" s="129"/>
      <c r="Z150" s="129"/>
      <c r="AA150" s="129"/>
      <c r="AB150" s="129"/>
      <c r="AC150" s="129"/>
      <c r="AD150" s="129"/>
      <c r="AE150" s="129"/>
      <c r="AF150" s="129"/>
      <c r="AG150" s="129"/>
      <c r="AH150" s="129"/>
      <c r="AI150" s="129"/>
      <c r="AJ150" s="129"/>
      <c r="AK150" s="129"/>
      <c r="AL150" s="129"/>
      <c r="AM150" s="13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</row>
    <row r="151" spans="1:242" s="88" customFormat="1" ht="12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5"/>
      <c r="T151" s="15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3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  <c r="BT151" s="67"/>
      <c r="BU151" s="67"/>
      <c r="BV151" s="67"/>
      <c r="BW151" s="67"/>
      <c r="BX151" s="67"/>
      <c r="BY151" s="67"/>
      <c r="BZ151" s="67"/>
      <c r="CA151" s="67"/>
      <c r="CB151" s="67"/>
      <c r="CC151" s="67"/>
      <c r="CD151" s="67"/>
      <c r="CE151" s="67"/>
      <c r="CF151" s="67"/>
      <c r="CG151" s="67"/>
      <c r="CH151" s="67"/>
      <c r="CI151" s="67"/>
      <c r="CJ151" s="67"/>
      <c r="CK151" s="67"/>
      <c r="CL151" s="67"/>
      <c r="CM151" s="67"/>
      <c r="CN151" s="6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67"/>
      <c r="DF151" s="67"/>
      <c r="DG151" s="67"/>
      <c r="DH151" s="67"/>
      <c r="DI151" s="67"/>
      <c r="DJ151" s="67"/>
      <c r="DK151" s="67"/>
      <c r="DL151" s="67"/>
      <c r="DM151" s="67"/>
      <c r="DN151" s="67"/>
      <c r="DO151" s="67"/>
      <c r="DP151" s="67"/>
      <c r="DQ151" s="67"/>
      <c r="DR151" s="67"/>
      <c r="DS151" s="67"/>
      <c r="DT151" s="67"/>
      <c r="DU151" s="67"/>
      <c r="DV151" s="67"/>
      <c r="DW151" s="67"/>
      <c r="DX151" s="67"/>
      <c r="DY151" s="67"/>
      <c r="DZ151" s="67"/>
      <c r="EA151" s="67"/>
      <c r="EB151" s="67"/>
      <c r="EC151" s="67"/>
      <c r="ED151" s="67"/>
      <c r="EE151" s="67"/>
      <c r="EF151" s="67"/>
      <c r="EG151" s="67"/>
      <c r="EH151" s="67"/>
      <c r="EI151" s="67"/>
      <c r="EJ151" s="67"/>
      <c r="EK151" s="67"/>
      <c r="EL151" s="67"/>
      <c r="EM151" s="67"/>
      <c r="EN151" s="67"/>
      <c r="EO151" s="67"/>
      <c r="EP151" s="67"/>
      <c r="EQ151" s="67"/>
      <c r="ER151" s="67"/>
      <c r="ES151" s="67"/>
      <c r="ET151" s="67"/>
      <c r="EU151" s="67"/>
      <c r="EV151" s="67"/>
      <c r="EW151" s="67"/>
      <c r="EX151" s="67"/>
      <c r="EY151" s="67"/>
      <c r="EZ151" s="67"/>
      <c r="FA151" s="67"/>
      <c r="FB151" s="67"/>
      <c r="FC151" s="67"/>
      <c r="FD151" s="67"/>
      <c r="FE151" s="67"/>
      <c r="FF151" s="67"/>
      <c r="FG151" s="67"/>
      <c r="FH151" s="67"/>
      <c r="FI151" s="67"/>
      <c r="FJ151" s="67"/>
      <c r="FK151" s="67"/>
      <c r="FL151" s="67"/>
      <c r="FM151" s="67"/>
      <c r="FN151" s="67"/>
      <c r="FO151" s="67"/>
      <c r="FP151" s="67"/>
      <c r="FQ151" s="67"/>
      <c r="FR151" s="67"/>
      <c r="FS151" s="67"/>
      <c r="FT151" s="67"/>
      <c r="FU151" s="67"/>
      <c r="FV151" s="67"/>
      <c r="FW151" s="67"/>
      <c r="FX151" s="67"/>
      <c r="FY151" s="67"/>
      <c r="FZ151" s="67"/>
      <c r="GA151" s="67"/>
      <c r="GB151" s="67"/>
      <c r="GC151" s="67"/>
      <c r="GD151" s="67"/>
      <c r="GE151" s="67"/>
      <c r="GF151" s="67"/>
      <c r="GG151" s="67"/>
      <c r="GH151" s="67"/>
      <c r="GI151" s="67"/>
      <c r="GJ151" s="67"/>
      <c r="GK151" s="67"/>
      <c r="GL151" s="67"/>
      <c r="GM151" s="67"/>
      <c r="GN151" s="67"/>
      <c r="GO151" s="67"/>
      <c r="GP151" s="67"/>
      <c r="GQ151" s="67"/>
      <c r="GR151" s="67"/>
      <c r="GS151" s="67"/>
      <c r="GT151" s="67"/>
      <c r="GU151" s="67"/>
      <c r="GV151" s="67"/>
      <c r="GW151" s="67"/>
      <c r="GX151" s="67"/>
      <c r="GY151" s="67"/>
      <c r="GZ151" s="67"/>
      <c r="HA151" s="67"/>
      <c r="HB151" s="67"/>
      <c r="HC151" s="67"/>
      <c r="HD151" s="67"/>
      <c r="HE151" s="67"/>
      <c r="HF151" s="67"/>
      <c r="HG151" s="67"/>
      <c r="HH151" s="67"/>
      <c r="HI151" s="67"/>
      <c r="HJ151" s="67"/>
      <c r="HK151" s="67"/>
      <c r="HL151" s="67"/>
      <c r="HM151" s="67"/>
      <c r="HN151" s="67"/>
      <c r="HO151" s="67"/>
      <c r="HP151" s="67"/>
      <c r="HQ151" s="67"/>
      <c r="HR151" s="67"/>
      <c r="HS151" s="67"/>
      <c r="HT151" s="67"/>
      <c r="HU151" s="67"/>
      <c r="HV151" s="67"/>
      <c r="HW151" s="67"/>
      <c r="HX151" s="67"/>
      <c r="HY151" s="67"/>
      <c r="HZ151" s="67"/>
      <c r="IA151" s="67"/>
      <c r="IB151" s="67"/>
      <c r="IC151" s="67"/>
      <c r="ID151" s="67"/>
      <c r="IE151" s="67"/>
      <c r="IF151" s="67"/>
      <c r="IG151" s="67"/>
      <c r="IH151" s="67"/>
    </row>
    <row r="152" spans="1:52" s="32" customFormat="1" ht="21" customHeight="1">
      <c r="A152" s="14"/>
      <c r="B152" s="14"/>
      <c r="C152" s="14"/>
      <c r="D152" s="14"/>
      <c r="E152" s="14"/>
      <c r="F152" s="17" t="s">
        <v>0</v>
      </c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5"/>
      <c r="T152" s="15"/>
      <c r="U152" s="14"/>
      <c r="V152" s="14"/>
      <c r="W152" s="14"/>
      <c r="X152" s="14"/>
      <c r="Y152" s="17" t="s">
        <v>1</v>
      </c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3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</row>
    <row r="153" spans="1:52" s="32" customFormat="1" ht="11.25" customHeight="1">
      <c r="A153" s="203" t="str">
        <f>A116</f>
        <v>Начальник управления надзора 
за безопасностью систем газоснобжения 
и магистральных трубопроводов Госпромнадзора
 ___________________________ Д.Д.Волк  </v>
      </c>
      <c r="B153" s="203"/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3"/>
      <c r="O153" s="203"/>
      <c r="P153" s="203"/>
      <c r="Q153" s="203"/>
      <c r="R153" s="203"/>
      <c r="S153" s="203"/>
      <c r="T153" s="15"/>
      <c r="U153" s="14"/>
      <c r="V153" s="212"/>
      <c r="W153" s="212"/>
      <c r="X153" s="212"/>
      <c r="Y153" s="212"/>
      <c r="Z153" s="212"/>
      <c r="AA153" s="212"/>
      <c r="AB153" s="212"/>
      <c r="AC153" s="212"/>
      <c r="AD153" s="212"/>
      <c r="AE153" s="212"/>
      <c r="AF153" s="212"/>
      <c r="AG153" s="212"/>
      <c r="AH153" s="212"/>
      <c r="AI153" s="212"/>
      <c r="AJ153" s="212"/>
      <c r="AK153" s="212"/>
      <c r="AL153" s="212"/>
      <c r="AM153" s="13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</row>
    <row r="154" spans="1:242" s="32" customFormat="1" ht="15">
      <c r="A154" s="203"/>
      <c r="B154" s="203"/>
      <c r="C154" s="203"/>
      <c r="D154" s="203"/>
      <c r="E154" s="203"/>
      <c r="F154" s="203"/>
      <c r="G154" s="203"/>
      <c r="H154" s="203"/>
      <c r="I154" s="203"/>
      <c r="J154" s="203"/>
      <c r="K154" s="203"/>
      <c r="L154" s="203"/>
      <c r="M154" s="203"/>
      <c r="N154" s="203"/>
      <c r="O154" s="203"/>
      <c r="P154" s="203"/>
      <c r="Q154" s="203"/>
      <c r="R154" s="203"/>
      <c r="S154" s="203"/>
      <c r="T154" s="15"/>
      <c r="U154" s="14"/>
      <c r="V154" s="213"/>
      <c r="W154" s="213"/>
      <c r="X154" s="213"/>
      <c r="Y154" s="213"/>
      <c r="Z154" s="213"/>
      <c r="AA154" s="213"/>
      <c r="AB154" s="213"/>
      <c r="AC154" s="213"/>
      <c r="AD154" s="213"/>
      <c r="AE154" s="213"/>
      <c r="AF154" s="213"/>
      <c r="AG154" s="213"/>
      <c r="AH154" s="213"/>
      <c r="AI154" s="213"/>
      <c r="AJ154" s="213"/>
      <c r="AK154" s="213"/>
      <c r="AL154" s="213"/>
      <c r="AM154" s="13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  <c r="BV154" s="69"/>
      <c r="BW154" s="69"/>
      <c r="BX154" s="69"/>
      <c r="BY154" s="69"/>
      <c r="BZ154" s="69"/>
      <c r="CA154" s="69"/>
      <c r="CB154" s="69"/>
      <c r="CC154" s="69"/>
      <c r="CD154" s="69"/>
      <c r="CE154" s="69"/>
      <c r="CF154" s="69"/>
      <c r="CG154" s="69"/>
      <c r="CH154" s="69"/>
      <c r="CI154" s="69"/>
      <c r="CJ154" s="69"/>
      <c r="CK154" s="69"/>
      <c r="CL154" s="69"/>
      <c r="CM154" s="69"/>
      <c r="CN154" s="69"/>
      <c r="CO154" s="69"/>
      <c r="CP154" s="69"/>
      <c r="CQ154" s="69"/>
      <c r="CR154" s="69"/>
      <c r="CS154" s="69"/>
      <c r="CT154" s="69"/>
      <c r="CU154" s="69"/>
      <c r="CV154" s="69"/>
      <c r="CW154" s="69"/>
      <c r="CX154" s="69"/>
      <c r="CY154" s="69"/>
      <c r="CZ154" s="69"/>
      <c r="DA154" s="69"/>
      <c r="DB154" s="69"/>
      <c r="DC154" s="69"/>
      <c r="DD154" s="69"/>
      <c r="DE154" s="69"/>
      <c r="DF154" s="69"/>
      <c r="DG154" s="69"/>
      <c r="DH154" s="69"/>
      <c r="DI154" s="69"/>
      <c r="DJ154" s="69"/>
      <c r="DK154" s="69"/>
      <c r="DL154" s="69"/>
      <c r="DM154" s="69"/>
      <c r="DN154" s="69"/>
      <c r="DO154" s="69"/>
      <c r="DP154" s="69"/>
      <c r="DQ154" s="69"/>
      <c r="DR154" s="69"/>
      <c r="DS154" s="69"/>
      <c r="DT154" s="69"/>
      <c r="DU154" s="69"/>
      <c r="DV154" s="69"/>
      <c r="DW154" s="69"/>
      <c r="DX154" s="69"/>
      <c r="DY154" s="69"/>
      <c r="DZ154" s="69"/>
      <c r="EA154" s="69"/>
      <c r="EB154" s="69"/>
      <c r="EC154" s="69"/>
      <c r="ED154" s="69"/>
      <c r="EE154" s="69"/>
      <c r="EF154" s="69"/>
      <c r="EG154" s="69"/>
      <c r="EH154" s="69"/>
      <c r="EI154" s="69"/>
      <c r="EJ154" s="69"/>
      <c r="EK154" s="69"/>
      <c r="EL154" s="69"/>
      <c r="EM154" s="69"/>
      <c r="EN154" s="69"/>
      <c r="EO154" s="69"/>
      <c r="EP154" s="69"/>
      <c r="EQ154" s="69"/>
      <c r="ER154" s="69"/>
      <c r="ES154" s="69"/>
      <c r="ET154" s="69"/>
      <c r="EU154" s="69"/>
      <c r="EV154" s="69"/>
      <c r="EW154" s="69"/>
      <c r="EX154" s="69"/>
      <c r="EY154" s="69"/>
      <c r="EZ154" s="69"/>
      <c r="FA154" s="69"/>
      <c r="FB154" s="69"/>
      <c r="FC154" s="69"/>
      <c r="FD154" s="69"/>
      <c r="FE154" s="69"/>
      <c r="FF154" s="69"/>
      <c r="FG154" s="69"/>
      <c r="FH154" s="69"/>
      <c r="FI154" s="69"/>
      <c r="FJ154" s="69"/>
      <c r="FK154" s="69"/>
      <c r="FL154" s="69"/>
      <c r="FM154" s="69"/>
      <c r="FN154" s="69"/>
      <c r="FO154" s="69"/>
      <c r="FP154" s="69"/>
      <c r="FQ154" s="69"/>
      <c r="FR154" s="69"/>
      <c r="FS154" s="69"/>
      <c r="FT154" s="69"/>
      <c r="FU154" s="69"/>
      <c r="FV154" s="69"/>
      <c r="FW154" s="69"/>
      <c r="FX154" s="69"/>
      <c r="FY154" s="69"/>
      <c r="FZ154" s="69"/>
      <c r="GA154" s="69"/>
      <c r="GB154" s="69"/>
      <c r="GC154" s="69"/>
      <c r="GD154" s="69"/>
      <c r="GE154" s="69"/>
      <c r="GF154" s="69"/>
      <c r="GG154" s="69"/>
      <c r="GH154" s="69"/>
      <c r="GI154" s="69"/>
      <c r="GJ154" s="69"/>
      <c r="GK154" s="69"/>
      <c r="GL154" s="69"/>
      <c r="GM154" s="69"/>
      <c r="GN154" s="69"/>
      <c r="GO154" s="69"/>
      <c r="GP154" s="69"/>
      <c r="GQ154" s="69"/>
      <c r="GR154" s="69"/>
      <c r="GS154" s="69"/>
      <c r="GT154" s="69"/>
      <c r="GU154" s="69"/>
      <c r="GV154" s="69"/>
      <c r="GW154" s="69"/>
      <c r="GX154" s="69"/>
      <c r="GY154" s="69"/>
      <c r="GZ154" s="69"/>
      <c r="HA154" s="69"/>
      <c r="HB154" s="69"/>
      <c r="HC154" s="69"/>
      <c r="HD154" s="69"/>
      <c r="HE154" s="69"/>
      <c r="HF154" s="69"/>
      <c r="HG154" s="69"/>
      <c r="HH154" s="69"/>
      <c r="HI154" s="69"/>
      <c r="HJ154" s="69"/>
      <c r="HK154" s="69"/>
      <c r="HL154" s="69"/>
      <c r="HM154" s="69"/>
      <c r="HN154" s="69"/>
      <c r="HO154" s="69"/>
      <c r="HP154" s="69"/>
      <c r="HQ154" s="69"/>
      <c r="HR154" s="69"/>
      <c r="HS154" s="69"/>
      <c r="HT154" s="69"/>
      <c r="HU154" s="69"/>
      <c r="HV154" s="69"/>
      <c r="HW154" s="69"/>
      <c r="HX154" s="69"/>
      <c r="HY154" s="69"/>
      <c r="HZ154" s="69"/>
      <c r="IA154" s="69"/>
      <c r="IB154" s="69"/>
      <c r="IC154" s="69"/>
      <c r="ID154" s="69"/>
      <c r="IE154" s="69"/>
      <c r="IF154" s="69"/>
      <c r="IG154" s="69"/>
      <c r="IH154" s="69"/>
    </row>
    <row r="155" spans="1:52" s="32" customFormat="1" ht="15" customHeight="1">
      <c r="A155" s="203"/>
      <c r="B155" s="203"/>
      <c r="C155" s="203"/>
      <c r="D155" s="203"/>
      <c r="E155" s="203"/>
      <c r="F155" s="203"/>
      <c r="G155" s="203"/>
      <c r="H155" s="203"/>
      <c r="I155" s="203"/>
      <c r="J155" s="203"/>
      <c r="K155" s="203"/>
      <c r="L155" s="203"/>
      <c r="M155" s="203"/>
      <c r="N155" s="203"/>
      <c r="O155" s="203"/>
      <c r="P155" s="203"/>
      <c r="Q155" s="203"/>
      <c r="R155" s="203"/>
      <c r="S155" s="203"/>
      <c r="T155" s="15"/>
      <c r="U155" s="14"/>
      <c r="V155" s="14"/>
      <c r="W155" s="14"/>
      <c r="X155" s="14"/>
      <c r="Y155" s="14"/>
      <c r="Z155" s="14"/>
      <c r="AA155" s="31" t="s">
        <v>39</v>
      </c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3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</row>
    <row r="156" spans="1:55" s="32" customFormat="1" ht="15" customHeight="1">
      <c r="A156" s="203"/>
      <c r="B156" s="203"/>
      <c r="C156" s="203"/>
      <c r="D156" s="203"/>
      <c r="E156" s="203"/>
      <c r="F156" s="203"/>
      <c r="G156" s="203"/>
      <c r="H156" s="203"/>
      <c r="I156" s="203"/>
      <c r="J156" s="203"/>
      <c r="K156" s="203"/>
      <c r="L156" s="203"/>
      <c r="M156" s="203"/>
      <c r="N156" s="203"/>
      <c r="O156" s="203"/>
      <c r="P156" s="203"/>
      <c r="Q156" s="203"/>
      <c r="R156" s="203"/>
      <c r="S156" s="203"/>
      <c r="T156" s="15"/>
      <c r="U156" s="14"/>
      <c r="V156" s="214"/>
      <c r="W156" s="214"/>
      <c r="X156" s="214"/>
      <c r="Y156" s="214"/>
      <c r="Z156" s="214"/>
      <c r="AA156" s="214"/>
      <c r="AB156" s="214"/>
      <c r="AC156" s="214"/>
      <c r="AD156" s="216"/>
      <c r="AE156" s="216"/>
      <c r="AF156" s="216"/>
      <c r="AG156" s="216"/>
      <c r="AH156" s="216"/>
      <c r="AI156" s="216"/>
      <c r="AJ156" s="216"/>
      <c r="AK156" s="216"/>
      <c r="AL156" s="216"/>
      <c r="AM156" s="13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69"/>
      <c r="BB156" s="69"/>
      <c r="BC156" s="69"/>
    </row>
    <row r="157" spans="1:52" s="32" customFormat="1" ht="15">
      <c r="A157" s="203"/>
      <c r="B157" s="203"/>
      <c r="C157" s="203"/>
      <c r="D157" s="203"/>
      <c r="E157" s="203"/>
      <c r="F157" s="203"/>
      <c r="G157" s="203"/>
      <c r="H157" s="203"/>
      <c r="I157" s="203"/>
      <c r="J157" s="203"/>
      <c r="K157" s="203"/>
      <c r="L157" s="203"/>
      <c r="M157" s="203"/>
      <c r="N157" s="203"/>
      <c r="O157" s="203"/>
      <c r="P157" s="203"/>
      <c r="Q157" s="203"/>
      <c r="R157" s="203"/>
      <c r="S157" s="203"/>
      <c r="T157" s="15"/>
      <c r="U157" s="14"/>
      <c r="V157" s="14" t="s">
        <v>11</v>
      </c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30" t="s">
        <v>23</v>
      </c>
      <c r="AH157" s="14"/>
      <c r="AI157" s="14"/>
      <c r="AJ157" s="14"/>
      <c r="AK157" s="14"/>
      <c r="AL157" s="14"/>
      <c r="AM157" s="13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</row>
    <row r="158" spans="1:52" s="32" customFormat="1" ht="15">
      <c r="A158" s="14"/>
      <c r="B158" s="14"/>
      <c r="C158" s="14"/>
      <c r="D158" s="14"/>
      <c r="E158" s="14" t="s">
        <v>12</v>
      </c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5"/>
      <c r="T158" s="15"/>
      <c r="U158" s="14"/>
      <c r="V158" s="14"/>
      <c r="W158" s="14"/>
      <c r="X158" s="14"/>
      <c r="Y158" s="14"/>
      <c r="AA158" s="14"/>
      <c r="AB158" s="14" t="s">
        <v>12</v>
      </c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3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</row>
    <row r="159" spans="1:52" s="32" customFormat="1" ht="15">
      <c r="A159" s="219"/>
      <c r="B159" s="219"/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219"/>
      <c r="U159" s="219"/>
      <c r="V159" s="219"/>
      <c r="W159" s="219"/>
      <c r="X159" s="219"/>
      <c r="Y159" s="219"/>
      <c r="Z159" s="219"/>
      <c r="AA159" s="219"/>
      <c r="AB159" s="219"/>
      <c r="AC159" s="219"/>
      <c r="AD159" s="219"/>
      <c r="AE159" s="219"/>
      <c r="AF159" s="219"/>
      <c r="AG159" s="219"/>
      <c r="AH159" s="219"/>
      <c r="AI159" s="219"/>
      <c r="AJ159" s="219"/>
      <c r="AK159" s="219"/>
      <c r="AL159" s="219"/>
      <c r="AM159" s="219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</row>
    <row r="160" spans="2:52" s="32" customFormat="1" ht="1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</row>
    <row r="161" spans="2:52" s="32" customFormat="1" ht="15" customHeight="1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</row>
    <row r="162" spans="2:52" s="32" customFormat="1" ht="1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</row>
    <row r="163" spans="2:52" s="32" customFormat="1" ht="1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</row>
    <row r="164" spans="2:52" s="32" customFormat="1" ht="1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</row>
    <row r="165" spans="2:52" s="32" customFormat="1" ht="1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</row>
    <row r="166" spans="2:52" s="32" customFormat="1" ht="1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</row>
    <row r="167" spans="2:52" s="32" customFormat="1" ht="1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</row>
    <row r="168" spans="2:52" s="32" customFormat="1" ht="1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</row>
    <row r="169" spans="2:52" s="32" customFormat="1" ht="25.5" customHeight="1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</row>
    <row r="170" spans="40:52" s="32" customFormat="1" ht="33" customHeight="1"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</row>
    <row r="171" spans="40:52" s="32" customFormat="1" ht="4.5" customHeight="1"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</row>
    <row r="172" spans="40:52" s="32" customFormat="1" ht="54.75" customHeight="1"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</row>
    <row r="173" spans="40:52" s="32" customFormat="1" ht="62.25" customHeight="1"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</row>
    <row r="174" spans="40:52" s="32" customFormat="1" ht="62.25" customHeight="1"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</row>
    <row r="175" spans="40:52" s="32" customFormat="1" ht="27.75" customHeight="1"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</row>
    <row r="176" spans="40:52" s="32" customFormat="1" ht="27.75" customHeight="1"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</row>
    <row r="177" spans="40:52" s="32" customFormat="1" ht="27.75" customHeight="1"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</row>
    <row r="178" spans="40:52" s="32" customFormat="1" ht="27.75" customHeight="1"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</row>
    <row r="179" spans="40:52" s="32" customFormat="1" ht="27.75" customHeight="1"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</row>
    <row r="180" spans="40:52" s="32" customFormat="1" ht="27.75" customHeight="1"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</row>
    <row r="181" spans="40:52" s="32" customFormat="1" ht="27.75" customHeight="1"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</row>
    <row r="182" spans="40:52" s="32" customFormat="1" ht="15"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</row>
    <row r="183" spans="40:52" s="67" customFormat="1" ht="15" customHeight="1"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</row>
    <row r="184" spans="40:52" s="32" customFormat="1" ht="19.5" customHeight="1"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</row>
    <row r="185" spans="40:52" s="32" customFormat="1" ht="19.5" customHeight="1"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</row>
    <row r="186" spans="40:52" s="32" customFormat="1" ht="15" customHeight="1"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</row>
    <row r="187" spans="40:52" s="32" customFormat="1" ht="12.75" customHeight="1"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</row>
    <row r="188" spans="40:52" s="32" customFormat="1" ht="3.75" customHeight="1"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</row>
    <row r="189" spans="40:52" s="32" customFormat="1" ht="15"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</row>
    <row r="190" spans="40:52" s="32" customFormat="1" ht="19.5" customHeight="1"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</row>
    <row r="191" spans="40:52" s="32" customFormat="1" ht="17.25" customHeight="1"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</row>
    <row r="192" spans="40:52" s="32" customFormat="1" ht="10.5" customHeight="1"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</row>
    <row r="193" spans="40:52" s="32" customFormat="1" ht="8.25" customHeight="1"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</row>
    <row r="194" spans="40:52" s="32" customFormat="1" ht="9.75" customHeight="1"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</row>
    <row r="195" spans="40:52" s="32" customFormat="1" ht="15"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</row>
    <row r="196" spans="40:52" s="32" customFormat="1" ht="6" customHeight="1"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</row>
    <row r="197" spans="1:52" s="32" customFormat="1" ht="5.2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5"/>
      <c r="T197" s="15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3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</row>
    <row r="198" spans="1:52" s="32" customFormat="1" ht="6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5"/>
      <c r="T198" s="15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3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</row>
    <row r="199" spans="40:52" s="32" customFormat="1" ht="16.5" customHeight="1"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</row>
    <row r="200" spans="40:52" s="32" customFormat="1" ht="19.5" customHeight="1"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</row>
    <row r="201" spans="40:52" s="32" customFormat="1" ht="21" customHeight="1"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</row>
    <row r="202" spans="40:52" s="32" customFormat="1" ht="15"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</row>
    <row r="203" spans="40:52" s="32" customFormat="1" ht="15"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</row>
    <row r="204" spans="40:52" s="32" customFormat="1" ht="15"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</row>
    <row r="205" spans="40:52" s="32" customFormat="1" ht="28.5" customHeight="1"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</row>
    <row r="206" spans="40:52" s="32" customFormat="1" ht="35.25" customHeight="1"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</row>
    <row r="207" spans="40:52" s="32" customFormat="1" ht="14.25" customHeight="1"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</row>
    <row r="208" spans="40:52" s="32" customFormat="1" ht="24.75" customHeight="1"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</row>
    <row r="209" spans="40:52" s="32" customFormat="1" ht="23.25" customHeight="1"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</row>
    <row r="210" spans="40:52" s="32" customFormat="1" ht="29.25" customHeight="1"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</row>
    <row r="211" spans="40:52" s="32" customFormat="1" ht="15"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</row>
    <row r="212" spans="40:52" s="32" customFormat="1" ht="15" customHeight="1"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</row>
    <row r="213" spans="40:52" s="32" customFormat="1" ht="15"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</row>
    <row r="214" spans="40:52" s="32" customFormat="1" ht="45.75" customHeight="1"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</row>
    <row r="215" spans="40:52" s="32" customFormat="1" ht="66.75" customHeight="1"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</row>
    <row r="216" spans="40:52" s="32" customFormat="1" ht="60" customHeight="1"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</row>
    <row r="217" spans="40:52" s="32" customFormat="1" ht="19.5" customHeight="1"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</row>
    <row r="218" spans="40:52" s="32" customFormat="1" ht="21" customHeight="1"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</row>
    <row r="219" spans="40:52" s="32" customFormat="1" ht="19.5" customHeight="1"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</row>
    <row r="220" spans="40:52" s="32" customFormat="1" ht="18.75" customHeight="1"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</row>
    <row r="221" spans="40:52" s="32" customFormat="1" ht="18.75" customHeight="1"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</row>
    <row r="222" spans="40:52" s="32" customFormat="1" ht="18" customHeight="1"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</row>
    <row r="223" spans="40:52" s="32" customFormat="1" ht="20.25" customHeight="1"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</row>
    <row r="224" spans="40:52" s="32" customFormat="1" ht="15"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</row>
    <row r="225" spans="40:52" s="32" customFormat="1" ht="4.5" customHeight="1"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</row>
    <row r="226" spans="40:52" s="32" customFormat="1" ht="15"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</row>
    <row r="227" spans="40:52" s="32" customFormat="1" ht="15"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</row>
    <row r="228" spans="40:52" s="32" customFormat="1" ht="1.5" customHeight="1"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</row>
    <row r="229" spans="40:52" s="32" customFormat="1" ht="14.25" customHeight="1"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</row>
    <row r="230" spans="40:52" s="32" customFormat="1" ht="16.5" customHeight="1"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</row>
    <row r="231" spans="40:52" s="32" customFormat="1" ht="13.5" customHeight="1"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</row>
    <row r="232" spans="40:52" s="32" customFormat="1" ht="0.75" customHeight="1" hidden="1"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</row>
    <row r="233" spans="40:52" s="32" customFormat="1" ht="6" customHeight="1"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</row>
    <row r="234" spans="40:52" s="32" customFormat="1" ht="79.5" customHeight="1"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</row>
    <row r="235" spans="40:52" s="32" customFormat="1" ht="1.5" customHeight="1" hidden="1"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</row>
    <row r="236" spans="40:52" s="32" customFormat="1" ht="15"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</row>
    <row r="237" spans="1:52" s="32" customFormat="1" ht="1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6"/>
      <c r="T237" s="16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</row>
    <row r="238" spans="1:52" ht="1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6"/>
      <c r="T238" s="16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</row>
    <row r="239" spans="1:52" ht="1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6"/>
      <c r="T239" s="16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</row>
    <row r="240" spans="1:52" ht="1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5"/>
      <c r="T240" s="25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</row>
    <row r="241" spans="1:52" ht="1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5"/>
      <c r="T241" s="25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</row>
    <row r="242" spans="1:52" ht="1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5"/>
      <c r="T242" s="25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</row>
    <row r="243" spans="1:52" ht="1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5"/>
      <c r="T243" s="25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</row>
    <row r="244" spans="1:52" ht="1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5"/>
      <c r="T244" s="25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</row>
    <row r="245" spans="1:52" ht="1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5"/>
      <c r="T245" s="25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</row>
    <row r="246" spans="1:52" ht="1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5"/>
      <c r="T246" s="25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</row>
    <row r="247" spans="1:52" ht="1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5"/>
      <c r="T247" s="25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</row>
    <row r="248" spans="1:52" ht="1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5"/>
      <c r="T248" s="25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</row>
    <row r="249" spans="1:52" ht="1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5"/>
      <c r="T249" s="25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</row>
    <row r="250" spans="1:52" ht="1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5"/>
      <c r="T250" s="25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</row>
    <row r="251" spans="46:52" ht="15">
      <c r="AT251" s="38"/>
      <c r="AU251" s="38"/>
      <c r="AV251" s="38"/>
      <c r="AW251" s="38"/>
      <c r="AX251" s="38"/>
      <c r="AY251" s="38"/>
      <c r="AZ251" s="38"/>
    </row>
    <row r="252" spans="46:52" ht="15">
      <c r="AT252" s="38"/>
      <c r="AU252" s="38"/>
      <c r="AV252" s="38"/>
      <c r="AW252" s="38"/>
      <c r="AX252" s="38"/>
      <c r="AY252" s="38"/>
      <c r="AZ252" s="38"/>
    </row>
    <row r="253" spans="46:52" ht="15">
      <c r="AT253" s="38"/>
      <c r="AU253" s="38"/>
      <c r="AV253" s="38"/>
      <c r="AW253" s="38"/>
      <c r="AX253" s="38"/>
      <c r="AY253" s="38"/>
      <c r="AZ253" s="38"/>
    </row>
    <row r="254" spans="50:52" ht="15">
      <c r="AX254" s="38"/>
      <c r="AY254" s="38"/>
      <c r="AZ254" s="38"/>
    </row>
    <row r="255" spans="50:52" ht="15">
      <c r="AX255" s="38"/>
      <c r="AY255" s="38"/>
      <c r="AZ255" s="38"/>
    </row>
  </sheetData>
  <sheetProtection password="CE2C" sheet="1" formatCells="0" formatColumns="0" formatRows="0" selectLockedCells="1"/>
  <mergeCells count="354">
    <mergeCell ref="A153:S157"/>
    <mergeCell ref="A91:G91"/>
    <mergeCell ref="A83:H83"/>
    <mergeCell ref="AJ143:AL143"/>
    <mergeCell ref="A144:C144"/>
    <mergeCell ref="D144:W144"/>
    <mergeCell ref="X144:Z144"/>
    <mergeCell ref="AA144:AC144"/>
    <mergeCell ref="AJ107:AL107"/>
    <mergeCell ref="A107:C107"/>
    <mergeCell ref="B13:AL13"/>
    <mergeCell ref="W6:AK6"/>
    <mergeCell ref="B14:AL14"/>
    <mergeCell ref="AB26:AI26"/>
    <mergeCell ref="B18:U18"/>
    <mergeCell ref="V18:AC18"/>
    <mergeCell ref="AD18:AH18"/>
    <mergeCell ref="B19:U19"/>
    <mergeCell ref="AD23:AH23"/>
    <mergeCell ref="AD20:AH20"/>
    <mergeCell ref="AI32:AL32"/>
    <mergeCell ref="B33:T33"/>
    <mergeCell ref="U33:AH33"/>
    <mergeCell ref="AI33:AL33"/>
    <mergeCell ref="U36:AH36"/>
    <mergeCell ref="AI36:AL36"/>
    <mergeCell ref="B32:T32"/>
    <mergeCell ref="B34:T34"/>
    <mergeCell ref="U34:AH34"/>
    <mergeCell ref="AI34:AL34"/>
    <mergeCell ref="A105:C105"/>
    <mergeCell ref="D105:W105"/>
    <mergeCell ref="X105:Z105"/>
    <mergeCell ref="AA105:AC105"/>
    <mergeCell ref="AD105:AF105"/>
    <mergeCell ref="U32:AH32"/>
    <mergeCell ref="B39:AL39"/>
    <mergeCell ref="B35:T35"/>
    <mergeCell ref="U35:AH35"/>
    <mergeCell ref="AI35:AL35"/>
    <mergeCell ref="AG104:AI104"/>
    <mergeCell ref="D107:W107"/>
    <mergeCell ref="X107:Z107"/>
    <mergeCell ref="AA107:AC107"/>
    <mergeCell ref="AG107:AI107"/>
    <mergeCell ref="AJ104:AL104"/>
    <mergeCell ref="A102:C102"/>
    <mergeCell ref="D102:W102"/>
    <mergeCell ref="X102:Z102"/>
    <mergeCell ref="AA102:AC102"/>
    <mergeCell ref="AG105:AI105"/>
    <mergeCell ref="AJ105:AL105"/>
    <mergeCell ref="A104:C104"/>
    <mergeCell ref="D104:W104"/>
    <mergeCell ref="X104:Z104"/>
    <mergeCell ref="AA104:AC104"/>
    <mergeCell ref="AD143:AF143"/>
    <mergeCell ref="AG143:AI143"/>
    <mergeCell ref="A101:C101"/>
    <mergeCell ref="D101:W101"/>
    <mergeCell ref="X101:Z101"/>
    <mergeCell ref="AA101:AC101"/>
    <mergeCell ref="AD101:AF101"/>
    <mergeCell ref="AG101:AI101"/>
    <mergeCell ref="A103:C103"/>
    <mergeCell ref="D103:W103"/>
    <mergeCell ref="AJ142:AL142"/>
    <mergeCell ref="A141:C141"/>
    <mergeCell ref="D141:W141"/>
    <mergeCell ref="AD144:AF144"/>
    <mergeCell ref="AG144:AI144"/>
    <mergeCell ref="AJ144:AL144"/>
    <mergeCell ref="A143:C143"/>
    <mergeCell ref="D143:W143"/>
    <mergeCell ref="X143:Z143"/>
    <mergeCell ref="AA143:AC143"/>
    <mergeCell ref="A142:C142"/>
    <mergeCell ref="D142:W142"/>
    <mergeCell ref="X142:Z142"/>
    <mergeCell ref="AA142:AC142"/>
    <mergeCell ref="AD142:AF142"/>
    <mergeCell ref="AG142:AI142"/>
    <mergeCell ref="AD137:AF137"/>
    <mergeCell ref="AG137:AI137"/>
    <mergeCell ref="AA137:AC137"/>
    <mergeCell ref="AD138:AF138"/>
    <mergeCell ref="AG138:AI138"/>
    <mergeCell ref="AJ141:AL141"/>
    <mergeCell ref="AJ140:AL140"/>
    <mergeCell ref="AG139:AI139"/>
    <mergeCell ref="A139:C139"/>
    <mergeCell ref="X141:Z141"/>
    <mergeCell ref="AA141:AC141"/>
    <mergeCell ref="AD141:AF141"/>
    <mergeCell ref="AG141:AI141"/>
    <mergeCell ref="A140:C140"/>
    <mergeCell ref="D140:W140"/>
    <mergeCell ref="X140:Z140"/>
    <mergeCell ref="AA140:AC140"/>
    <mergeCell ref="AD140:AF140"/>
    <mergeCell ref="AG140:AI140"/>
    <mergeCell ref="AI19:AL19"/>
    <mergeCell ref="B17:AL17"/>
    <mergeCell ref="A106:C106"/>
    <mergeCell ref="A147:G147"/>
    <mergeCell ref="AI22:AL22"/>
    <mergeCell ref="AI21:AL21"/>
    <mergeCell ref="AJ137:AL137"/>
    <mergeCell ref="AJ136:AL136"/>
    <mergeCell ref="A137:C137"/>
    <mergeCell ref="AJ139:AL139"/>
    <mergeCell ref="B23:U23"/>
    <mergeCell ref="V23:AC23"/>
    <mergeCell ref="AI28:AL28"/>
    <mergeCell ref="U28:AH28"/>
    <mergeCell ref="B21:U21"/>
    <mergeCell ref="V21:AC21"/>
    <mergeCell ref="AD21:AH21"/>
    <mergeCell ref="B22:U22"/>
    <mergeCell ref="V22:AC22"/>
    <mergeCell ref="AD22:AH22"/>
    <mergeCell ref="B52:AL52"/>
    <mergeCell ref="B24:AL24"/>
    <mergeCell ref="B27:AL27"/>
    <mergeCell ref="B50:N50"/>
    <mergeCell ref="O50:Y50"/>
    <mergeCell ref="Z50:AG50"/>
    <mergeCell ref="O49:Y49"/>
    <mergeCell ref="B31:T31"/>
    <mergeCell ref="U31:AH31"/>
    <mergeCell ref="B36:T36"/>
    <mergeCell ref="O48:Y48"/>
    <mergeCell ref="AH50:AL50"/>
    <mergeCell ref="AI38:AL38"/>
    <mergeCell ref="B41:Z41"/>
    <mergeCell ref="AI45:AL45"/>
    <mergeCell ref="B43:Z43"/>
    <mergeCell ref="AA43:AH43"/>
    <mergeCell ref="AA42:AH42"/>
    <mergeCell ref="AI42:AL42"/>
    <mergeCell ref="B44:Z44"/>
    <mergeCell ref="U29:AH29"/>
    <mergeCell ref="V19:AC19"/>
    <mergeCell ref="AD19:AH19"/>
    <mergeCell ref="B20:U20"/>
    <mergeCell ref="V20:AC20"/>
    <mergeCell ref="AA41:AH41"/>
    <mergeCell ref="U38:AH38"/>
    <mergeCell ref="B40:AL40"/>
    <mergeCell ref="AI41:AL41"/>
    <mergeCell ref="AI23:AL23"/>
    <mergeCell ref="AA44:AH44"/>
    <mergeCell ref="AI44:AL44"/>
    <mergeCell ref="B45:Z45"/>
    <mergeCell ref="AC61:AL61"/>
    <mergeCell ref="AH48:AL48"/>
    <mergeCell ref="O51:Y51"/>
    <mergeCell ref="Z48:AG48"/>
    <mergeCell ref="B46:AL46"/>
    <mergeCell ref="B61:N61"/>
    <mergeCell ref="B51:N51"/>
    <mergeCell ref="Z51:AG51"/>
    <mergeCell ref="AH51:AL51"/>
    <mergeCell ref="B55:AL55"/>
    <mergeCell ref="AD145:AF145"/>
    <mergeCell ref="AJ145:AL145"/>
    <mergeCell ref="Q77:AL77"/>
    <mergeCell ref="B65:AL65"/>
    <mergeCell ref="O62:AB62"/>
    <mergeCell ref="AC62:AL62"/>
    <mergeCell ref="E132:K132"/>
    <mergeCell ref="A159:AM159"/>
    <mergeCell ref="A84:T90"/>
    <mergeCell ref="AG100:AI100"/>
    <mergeCell ref="AJ100:AL100"/>
    <mergeCell ref="AJ101:AL101"/>
    <mergeCell ref="AA100:AC100"/>
    <mergeCell ref="AG103:AI103"/>
    <mergeCell ref="AJ103:AL103"/>
    <mergeCell ref="AD102:AF102"/>
    <mergeCell ref="AG102:AI102"/>
    <mergeCell ref="H147:AL147"/>
    <mergeCell ref="A149:AL149"/>
    <mergeCell ref="V153:AL154"/>
    <mergeCell ref="V156:AC156"/>
    <mergeCell ref="AF84:AK84"/>
    <mergeCell ref="AD156:AL156"/>
    <mergeCell ref="A150:F150"/>
    <mergeCell ref="AJ102:AL102"/>
    <mergeCell ref="H148:AL148"/>
    <mergeCell ref="A138:C138"/>
    <mergeCell ref="B132:C132"/>
    <mergeCell ref="N129:R129"/>
    <mergeCell ref="B131:K131"/>
    <mergeCell ref="W131:AB131"/>
    <mergeCell ref="A146:AL146"/>
    <mergeCell ref="D138:W138"/>
    <mergeCell ref="X138:Z138"/>
    <mergeCell ref="D137:W137"/>
    <mergeCell ref="X137:Z137"/>
    <mergeCell ref="X136:Z136"/>
    <mergeCell ref="A133:AL133"/>
    <mergeCell ref="AA136:AC136"/>
    <mergeCell ref="AD136:AF136"/>
    <mergeCell ref="D136:W136"/>
    <mergeCell ref="AG136:AI136"/>
    <mergeCell ref="U118:AE118"/>
    <mergeCell ref="AF118:AL118"/>
    <mergeCell ref="AD135:AF135"/>
    <mergeCell ref="AG135:AI135"/>
    <mergeCell ref="AJ135:AL135"/>
    <mergeCell ref="AG108:AI108"/>
    <mergeCell ref="A111:G111"/>
    <mergeCell ref="A116:R116"/>
    <mergeCell ref="L131:T131"/>
    <mergeCell ref="S129:Y129"/>
    <mergeCell ref="A136:C136"/>
    <mergeCell ref="A114:AL114"/>
    <mergeCell ref="A117:S117"/>
    <mergeCell ref="A115:AL115"/>
    <mergeCell ref="AA135:AC135"/>
    <mergeCell ref="I92:AL92"/>
    <mergeCell ref="AF83:AL83"/>
    <mergeCell ref="A96:R96"/>
    <mergeCell ref="A113:AM113"/>
    <mergeCell ref="H111:AL111"/>
    <mergeCell ref="A110:G110"/>
    <mergeCell ref="AA99:AC99"/>
    <mergeCell ref="H110:AL110"/>
    <mergeCell ref="D106:W106"/>
    <mergeCell ref="AJ108:AL108"/>
    <mergeCell ref="X106:Z106"/>
    <mergeCell ref="AA106:AC106"/>
    <mergeCell ref="AD108:AF108"/>
    <mergeCell ref="AD106:AF106"/>
    <mergeCell ref="D99:W99"/>
    <mergeCell ref="AD107:AF107"/>
    <mergeCell ref="X103:Z103"/>
    <mergeCell ref="AA103:AC103"/>
    <mergeCell ref="AD103:AF103"/>
    <mergeCell ref="AD104:AF104"/>
    <mergeCell ref="I94:AL94"/>
    <mergeCell ref="AJ106:AL106"/>
    <mergeCell ref="AG106:AI106"/>
    <mergeCell ref="AB96:AH96"/>
    <mergeCell ref="A100:C100"/>
    <mergeCell ref="D100:W100"/>
    <mergeCell ref="X100:Z100"/>
    <mergeCell ref="AD100:AF100"/>
    <mergeCell ref="AG99:AI99"/>
    <mergeCell ref="U96:Z96"/>
    <mergeCell ref="AJ138:AL138"/>
    <mergeCell ref="AG145:AI145"/>
    <mergeCell ref="B72:AL72"/>
    <mergeCell ref="Q79:AL79"/>
    <mergeCell ref="AD99:AF99"/>
    <mergeCell ref="AJ99:AL99"/>
    <mergeCell ref="X99:Z99"/>
    <mergeCell ref="A99:C99"/>
    <mergeCell ref="Q82:U82"/>
    <mergeCell ref="B79:H79"/>
    <mergeCell ref="W5:AK5"/>
    <mergeCell ref="B12:AL12"/>
    <mergeCell ref="B64:AL64"/>
    <mergeCell ref="I77:P77"/>
    <mergeCell ref="D139:W139"/>
    <mergeCell ref="X139:Z139"/>
    <mergeCell ref="AA139:AC139"/>
    <mergeCell ref="AD139:AF139"/>
    <mergeCell ref="I95:AL95"/>
    <mergeCell ref="AA138:AC138"/>
    <mergeCell ref="AI30:AL30"/>
    <mergeCell ref="U37:AH37"/>
    <mergeCell ref="AI37:AL37"/>
    <mergeCell ref="I79:P79"/>
    <mergeCell ref="B75:AJ75"/>
    <mergeCell ref="B29:T29"/>
    <mergeCell ref="B53:Y53"/>
    <mergeCell ref="Z53:AG53"/>
    <mergeCell ref="B71:AL71"/>
    <mergeCell ref="B68:AL68"/>
    <mergeCell ref="B54:Y54"/>
    <mergeCell ref="Z54:AG54"/>
    <mergeCell ref="AH54:AL54"/>
    <mergeCell ref="B73:AL73"/>
    <mergeCell ref="B77:H77"/>
    <mergeCell ref="B56:N56"/>
    <mergeCell ref="O56:AB56"/>
    <mergeCell ref="B69:AL69"/>
    <mergeCell ref="B74:AL74"/>
    <mergeCell ref="O61:AB61"/>
    <mergeCell ref="AH53:AL53"/>
    <mergeCell ref="Z49:AG49"/>
    <mergeCell ref="AH49:AL49"/>
    <mergeCell ref="B37:T37"/>
    <mergeCell ref="B38:T38"/>
    <mergeCell ref="B42:Z42"/>
    <mergeCell ref="AA45:AH45"/>
    <mergeCell ref="AI43:AL43"/>
    <mergeCell ref="B49:N49"/>
    <mergeCell ref="B48:N48"/>
    <mergeCell ref="A1:AM2"/>
    <mergeCell ref="AI31:AL31"/>
    <mergeCell ref="B16:AL16"/>
    <mergeCell ref="AI18:AL18"/>
    <mergeCell ref="B30:T30"/>
    <mergeCell ref="AI29:AL29"/>
    <mergeCell ref="AI20:AL20"/>
    <mergeCell ref="B28:T28"/>
    <mergeCell ref="O15:AL15"/>
    <mergeCell ref="U30:AH30"/>
    <mergeCell ref="AC56:AL56"/>
    <mergeCell ref="B57:N57"/>
    <mergeCell ref="O57:AB57"/>
    <mergeCell ref="AC57:AL57"/>
    <mergeCell ref="B58:N58"/>
    <mergeCell ref="O58:AB58"/>
    <mergeCell ref="AC58:AL58"/>
    <mergeCell ref="B59:N59"/>
    <mergeCell ref="O59:AB59"/>
    <mergeCell ref="AC59:AL59"/>
    <mergeCell ref="B60:AL60"/>
    <mergeCell ref="B62:N62"/>
    <mergeCell ref="B66:AL66"/>
    <mergeCell ref="G150:AL150"/>
    <mergeCell ref="A98:C98"/>
    <mergeCell ref="D98:W98"/>
    <mergeCell ref="X98:Z98"/>
    <mergeCell ref="AA98:AC98"/>
    <mergeCell ref="AD98:AF98"/>
    <mergeCell ref="AG98:AI98"/>
    <mergeCell ref="AJ98:AL98"/>
    <mergeCell ref="A135:C135"/>
    <mergeCell ref="X135:Z135"/>
    <mergeCell ref="D135:W135"/>
    <mergeCell ref="B10:AL10"/>
    <mergeCell ref="AA11:AB11"/>
    <mergeCell ref="B11:P11"/>
    <mergeCell ref="Q11:Z11"/>
    <mergeCell ref="AC11:AL11"/>
    <mergeCell ref="R123:AK123"/>
    <mergeCell ref="Z63:AL63"/>
    <mergeCell ref="B67:AL67"/>
    <mergeCell ref="B70:AJ70"/>
    <mergeCell ref="N9:T9"/>
    <mergeCell ref="R126:AK126"/>
    <mergeCell ref="R127:AK127"/>
    <mergeCell ref="A121:P127"/>
    <mergeCell ref="I93:AL93"/>
    <mergeCell ref="A92:G92"/>
    <mergeCell ref="R121:AK122"/>
    <mergeCell ref="R124:AK125"/>
    <mergeCell ref="A120:O120"/>
    <mergeCell ref="R120:AJ120"/>
  </mergeCells>
  <dataValidations count="5">
    <dataValidation type="list" allowBlank="1" showInputMessage="1" showErrorMessage="1" sqref="B19:U23">
      <formula1>$BA$52:$BA$65</formula1>
    </dataValidation>
    <dataValidation type="list" allowBlank="1" showInputMessage="1" showErrorMessage="1" sqref="B29:T38">
      <formula1>$BC$52:$BC$59</formula1>
    </dataValidation>
    <dataValidation type="list" allowBlank="1" showInputMessage="1" showErrorMessage="1" sqref="W6:AK6">
      <formula1>$BA$2:$BA$28</formula1>
    </dataValidation>
    <dataValidation type="list" allowBlank="1" showInputMessage="1" showErrorMessage="1" sqref="A99:C107">
      <formula1>$BA$84:$BA$92</formula1>
    </dataValidation>
    <dataValidation type="list" allowBlank="1" showInputMessage="1" showErrorMessage="1" sqref="B42:Z45">
      <formula1>$BE$52:$BE$61</formula1>
    </dataValidation>
  </dataValidations>
  <printOptions horizontalCentered="1"/>
  <pageMargins left="0.11811023622047245" right="0.1968503937007874" top="0.1968503937007874" bottom="0.1968503937007874" header="0" footer="0"/>
  <pageSetup blackAndWhite="1" fitToHeight="0" fitToWidth="1" horizontalDpi="600" verticalDpi="600" orientation="portrait" paperSize="9" scale="97" r:id="rId4"/>
  <rowBreaks count="3" manualBreakCount="3">
    <brk id="80" max="255" man="1"/>
    <brk id="118" max="38" man="1"/>
    <brk id="195" max="255" man="1"/>
  </rowBreaks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1:Q28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.8515625" style="3" customWidth="1"/>
    <col min="2" max="2" width="20.8515625" style="3" customWidth="1"/>
    <col min="3" max="3" width="120.7109375" style="3" customWidth="1"/>
    <col min="4" max="16384" width="9.140625" style="3" customWidth="1"/>
  </cols>
  <sheetData>
    <row r="1" s="1" customFormat="1" ht="18">
      <c r="B1" s="1" t="s">
        <v>13</v>
      </c>
    </row>
    <row r="2" ht="12.75">
      <c r="B2" s="2" t="s">
        <v>14</v>
      </c>
    </row>
    <row r="3" ht="12.75">
      <c r="C3" s="2"/>
    </row>
    <row r="4" spans="2:14" s="6" customFormat="1" ht="12.75">
      <c r="B4" s="4" t="s">
        <v>15</v>
      </c>
      <c r="C4" s="5" t="s">
        <v>16</v>
      </c>
      <c r="G4" s="3"/>
      <c r="H4" s="3"/>
      <c r="I4" s="3"/>
      <c r="K4" s="3"/>
      <c r="L4" s="3"/>
      <c r="M4" s="3"/>
      <c r="N4" s="3"/>
    </row>
    <row r="5" spans="2:3" ht="12.75">
      <c r="B5" s="7">
        <v>0.74</v>
      </c>
      <c r="C5" s="8" t="str">
        <f>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")&amp;"рубл"&amp;VLOOKUP(MOD(MAX(MOD(MID(TEXT(B5,n0),11,2)-11,100),9),10),{0,"ь ";1,"я ";4,"ей "},2)&amp;RIGHT(TEXT(B5,n0),2)&amp;" копе"&amp;VLOOKUP(MOD(MAX(MOD(RIGHT(TEXT(B5,n0),2)-11,100),9),10),{0,"йка";1,"йки";4,"ек"},2)</f>
        <v>Ноль рублей 74 копейки</v>
      </c>
    </row>
    <row r="6" spans="2:3" ht="12.75">
      <c r="B6" s="7">
        <v>1</v>
      </c>
      <c r="C6" s="8" t="str">
        <f>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")&amp;"рубл"&amp;VLOOKUP(MOD(MAX(MOD(MID(TEXT(B6,n0),11,2)-11,100),9),10),{0,"ь ";1,"я ";4,"ей "},2)&amp;RIGHT(TEXT(B6,n0),2)&amp;" копе"&amp;VLOOKUP(MOD(MAX(MOD(RIGHT(TEXT(B6,n0),2)-11,100),9),10),{0,"йка";1,"йки";4,"ек"},2)</f>
        <v>Один рубль 00 копеек</v>
      </c>
    </row>
    <row r="7" spans="2:3" ht="12.75">
      <c r="B7" s="7">
        <v>2.61</v>
      </c>
      <c r="C7" s="8" t="str">
        <f>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")&amp;"рубл"&amp;VLOOKUP(MOD(MAX(MOD(MID(TEXT(B7,n0),11,2)-11,100),9),10),{0,"ь ";1,"я ";4,"ей "},2)&amp;RIGHT(TEXT(B7,n0),2)&amp;" копе"&amp;VLOOKUP(MOD(MAX(MOD(RIGHT(TEXT(B7,n0),2)-11,100),9),10),{0,"йка";1,"йки";4,"ек"},2)</f>
        <v>Два рубля 61 копейка</v>
      </c>
    </row>
    <row r="8" spans="2:3" ht="12.75">
      <c r="B8" s="7">
        <v>17.22</v>
      </c>
      <c r="C8" s="8" t="str">
        <f>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")&amp;"рубл"&amp;VLOOKUP(MOD(MAX(MOD(MID(TEXT(B8,n0),11,2)-11,100),9),10),{0,"ь ";1,"я ";4,"ей "},2)&amp;RIGHT(TEXT(B8,n0),2)&amp;" копе"&amp;VLOOKUP(MOD(MAX(MOD(RIGHT(TEXT(B8,n0),2)-11,100),9),10),{0,"йка";1,"йки";4,"ек"},2)</f>
        <v>Семнадцать рублей 22 копейки</v>
      </c>
    </row>
    <row r="9" spans="2:3" ht="12.75">
      <c r="B9" s="7">
        <v>21</v>
      </c>
      <c r="C9" s="8" t="str">
        <f>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")&amp;"рубл"&amp;VLOOKUP(MOD(MAX(MOD(MID(TEXT(B9,n0),11,2)-11,100),9),10),{0,"ь ";1,"я ";4,"ей "},2)&amp;RIGHT(TEXT(B9,n0),2)&amp;" копе"&amp;VLOOKUP(MOD(MAX(MOD(RIGHT(TEXT(B9,n0),2)-11,100),9),10),{0,"йка";1,"йки";4,"ек"},2)</f>
        <v>Двадцать один рубль 00 копеек</v>
      </c>
    </row>
    <row r="10" spans="2:3" ht="12.75">
      <c r="B10" s="7">
        <v>183.7</v>
      </c>
      <c r="C10" s="8" t="str">
        <f>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")&amp;"рубл"&amp;VLOOKUP(MOD(MAX(MOD(MID(TEXT(B10,n0),11,2)-11,100),9),10),{0,"ь ";1,"я ";4,"ей "},2)&amp;RIGHT(TEXT(B10,n0),2)&amp;" копе"&amp;VLOOKUP(MOD(MAX(MOD(RIGHT(TEXT(B10,n0),2)-11,100),9),10),{0,"йка";1,"йки";4,"ек"},2)</f>
        <v>Сто восемьдесят три рубля 70 копеек</v>
      </c>
    </row>
    <row r="11" spans="2:3" ht="12.75">
      <c r="B11" s="7">
        <v>1056.13</v>
      </c>
      <c r="C11" s="8" t="str">
        <f>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")&amp;"рубл"&amp;VLOOKUP(MOD(MAX(MOD(MID(TEXT(B11,n0),11,2)-11,100),9),10),{0,"ь ";1,"я ";4,"ей "},2)&amp;RIGHT(TEXT(B11,n0),2)&amp;" копе"&amp;VLOOKUP(MOD(MAX(MOD(RIGHT(TEXT(B11,n0),2)-11,100),9),10),{0,"йка";1,"йки";4,"ек"},2)</f>
        <v>Одна тысяча пятьдесят шесть рублей 13 копеек</v>
      </c>
    </row>
    <row r="12" spans="2:3" ht="12.75">
      <c r="B12" s="7">
        <v>302284.98</v>
      </c>
      <c r="C12" s="8" t="str">
        <f>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")&amp;"рубл"&amp;VLOOKUP(MOD(MAX(MOD(MID(TEXT(B12,n0),11,2)-11,100),9),10),{0,"ь ";1,"я ";4,"ей "},2)&amp;RIGHT(TEXT(B12,n0),2)&amp;" копе"&amp;VLOOKUP(MOD(MAX(MOD(RIGHT(TEXT(B12,n0),2)-11,100),9),10),{0,"йка";1,"йки";4,"ек"},2)</f>
        <v>Триста две тысячи двести восемьдесят четыре рубля 98 копеек</v>
      </c>
    </row>
    <row r="13" spans="2:3" ht="12.75">
      <c r="B13" s="7">
        <v>4000005</v>
      </c>
      <c r="C13" s="8" t="str">
        <f>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")&amp;"рубл"&amp;VLOOKUP(MOD(MAX(MOD(MID(TEXT(B13,n0),11,2)-11,100),9),10),{0,"ь ";1,"я ";4,"ей "},2)&amp;RIGHT(TEXT(B13,n0),2)&amp;" копе"&amp;VLOOKUP(MOD(MAX(MOD(RIGHT(TEXT(B13,n0),2)-11,100),9),10),{0,"йка";1,"йки";4,"ек"},2)</f>
        <v>Четыре миллиона пять рублей 00 копеек</v>
      </c>
    </row>
    <row r="14" spans="2:3" ht="12.75">
      <c r="B14" s="7">
        <v>11111111.11</v>
      </c>
      <c r="C14" s="8" t="str">
        <f>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")&amp;"рубл"&amp;VLOOKUP(MOD(MAX(MOD(MID(TEXT(B14,n0),11,2)-11,100),9),10),{0,"ь ";1,"я ";4,"ей "},2)&amp;RIGHT(TEXT(B14,n0),2)&amp;" копе"&amp;VLOOKUP(MOD(MAX(MOD(RIGHT(TEXT(B14,n0),2)-11,100),9),10),{0,"йка";1,"йки";4,"ек"},2)</f>
        <v>Одиннадцать миллионов сто одиннадцать тысяч сто одиннадцать рублей 11 копеек</v>
      </c>
    </row>
    <row r="15" spans="2:3" ht="12.75">
      <c r="B15" s="7">
        <v>123456789.32</v>
      </c>
      <c r="C15" s="8" t="str">
        <f>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")&amp;"рубл"&amp;VLOOKUP(MOD(MAX(MOD(MID(TEXT(B15,n0),11,2)-11,100),9),10),{0,"ь ";1,"я ";4,"ей "},2)&amp;RIGHT(TEXT(B15,n0),2)&amp;" копе"&amp;VLOOKUP(MOD(MAX(MOD(RIGHT(TEXT(B15,n0),2)-11,100),9),10),{0,"йка";1,"йки";4,"ек"},2)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16" spans="2:17" ht="12.75">
      <c r="B16" s="7">
        <v>123456789012.34</v>
      </c>
      <c r="C16" s="8" t="str">
        <f>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")&amp;"рубл"&amp;VLOOKUP(MOD(MAX(MOD(MID(TEXT(B16,n0),11,2)-11,100),9),10),{0,"ь ";1,"я ";4,"ей "},2)&amp;RIGHT(TEXT(B16,n0),2)&amp;" копе"&amp;VLOOKUP(MOD(MAX(MOD(RIGHT(TEXT(B16,n0),2)-11,100),9),10),{0,"йка";1,"йки";4,"ек"},2)</f>
        <v>Сто двадцать три миллиарда четыреста пятьдесят шесть миллионов семьсот восемьдесят девять тысяч двенадцать рублей 34 копейки</v>
      </c>
      <c r="Q16" s="9"/>
    </row>
    <row r="17" spans="2:14" s="6" customFormat="1" ht="27" customHeight="1">
      <c r="B17" s="10" t="s">
        <v>17</v>
      </c>
      <c r="C17" s="8"/>
      <c r="K17" s="3"/>
      <c r="L17" s="3"/>
      <c r="M17" s="3"/>
      <c r="N17" s="3"/>
    </row>
    <row r="18" spans="2:3" ht="12.75">
      <c r="B18" s="7">
        <f ca="1">ROUND((RAND()*1000000),2)</f>
        <v>691180.38</v>
      </c>
      <c r="C18" s="8" t="str">
        <f>SUBSTITUTE(PROPER(INDEX(n_4,MID(TEXT(B18,n0),1,1)+1)&amp;INDEX(n0x,MID(TEXT(B18,n0),2,1)+1,MID(TEXT(B18,n0),3,1)+1)&amp;IF(-MID(TEXT(B18,n0),1,3),"миллиард"&amp;VLOOKUP(MID(TEXT(B18,n0),3,1)*AND(MID(TEXT(B18,n0),2,1)-1),мил,2),"")&amp;INDEX(n_4,MID(TEXT(B18,n0),4,1)+1)&amp;INDEX(n0x,MID(TEXT(B18,n0),5,1)+1,MID(TEXT(B18,n0),6,1)+1)&amp;IF(-MID(TEXT(B18,n0),4,3),"миллион"&amp;VLOOKUP(MID(TEXT(B18,n0),6,1)*AND(MID(TEXT(B18,n0),5,1)-1),мил,2),"")&amp;INDEX(n_4,MID(TEXT(B18,n0),7,1)+1)&amp;INDEX(n1x,MID(TEXT(B18,n0),8,1)+1,MID(TEXT(B18,n0),9,1)+1)&amp;IF(-MID(TEXT(B18,n0),7,3),VLOOKUP(MID(TEXT(B18,n0),9,1)*AND(MID(TEXT(B18,n0),8,1)-1),тыс,2),"")&amp;INDEX(n_4,MID(TEXT(B18,n0),10,1)+1)&amp;INDEX(n0x,MID(TEXT(B18,n0),11,1)+1,MID(TEXT(B18,n0),12,1)+1)),"z"," ")&amp;IF(TRUNC(TEXT(B18,n0)),"","Ноль ")&amp;"рубл"&amp;VLOOKUP(MOD(MAX(MOD(MID(TEXT(B18,n0),11,2)-11,100),9),10),{0,"ь ";1,"я ";4,"ей "},2)&amp;RIGHT(TEXT(B18,n0),2)&amp;" копе"&amp;VLOOKUP(MOD(MAX(MOD(RIGHT(TEXT(B18,n0),2)-11,100),9),10),{0,"йка";1,"йки";4,"ек"},2)</f>
        <v>Шестьсот девяносто одна тысяча сто восемьдесят рублей 38 копеек</v>
      </c>
    </row>
    <row r="19" spans="2:3" ht="12.75">
      <c r="B19" s="7">
        <f ca="1">ROUND((RAND()*10000000),2)</f>
        <v>1717205.93</v>
      </c>
      <c r="C19" s="8" t="str">
        <f>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")&amp;"рубл"&amp;VLOOKUP(MOD(MAX(MOD(MID(TEXT(B19,n0),11,2)-11,100),9),10),{0,"ь ";1,"я ";4,"ей "},2)&amp;RIGHT(TEXT(B19,n0),2)&amp;" копе"&amp;VLOOKUP(MOD(MAX(MOD(RIGHT(TEXT(B19,n0),2)-11,100),9),10),{0,"йка";1,"йки";4,"ек"},2)</f>
        <v>Один миллион семьсот семнадцать тысяч двести пять рублей 93 копейки</v>
      </c>
    </row>
    <row r="20" spans="2:3" ht="12.75">
      <c r="B20" s="7">
        <f ca="1">ROUND((RAND()*100000000),2)</f>
        <v>21129289.54</v>
      </c>
      <c r="C20" s="8" t="str">
        <f>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")&amp;"рубл"&amp;VLOOKUP(MOD(MAX(MOD(MID(TEXT(B20,n0),11,2)-11,100),9),10),{0,"ь ";1,"я ";4,"ей "},2)&amp;RIGHT(TEXT(B20,n0),2)&amp;" копе"&amp;VLOOKUP(MOD(MAX(MOD(RIGHT(TEXT(B20,n0),2)-11,100),9),10),{0,"йка";1,"йки";4,"ек"},2)</f>
        <v>Двадцать один миллион сто двадцать девять тысяч двести восемьдесят девять рублей 54 копейки</v>
      </c>
    </row>
    <row r="21" spans="2:3" ht="12.75">
      <c r="B21" s="7">
        <f ca="1">ROUND((RAND()*1000000000),2)</f>
        <v>786036287.72</v>
      </c>
      <c r="C21" s="8" t="str">
        <f>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")&amp;"рубл"&amp;VLOOKUP(MOD(MAX(MOD(MID(TEXT(B21,n0),11,2)-11,100),9),10),{0,"ь ";1,"я ";4,"ей "},2)&amp;RIGHT(TEXT(B21,n0),2)&amp;" копе"&amp;VLOOKUP(MOD(MAX(MOD(RIGHT(TEXT(B21,n0),2)-11,100),9),10),{0,"йка";1,"йки";4,"ек"},2)</f>
        <v>Семьсот восемьдесят шесть миллионов тридцать шесть тысяч двести восемьдесят семь рублей 72 копейки</v>
      </c>
    </row>
    <row r="22" spans="2:3" ht="12.75">
      <c r="B22" s="7">
        <f ca="1">ROUND((RAND()*1000000000000),2)</f>
        <v>67885522809.32</v>
      </c>
      <c r="C22" s="8" t="str">
        <f>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")&amp;"рубл"&amp;VLOOKUP(MOD(MAX(MOD(MID(TEXT(B22,n0),11,2)-11,100),9),10),{0,"ь ";1,"я ";4,"ей "},2)&amp;RIGHT(TEXT(B22,n0),2)&amp;" копе"&amp;VLOOKUP(MOD(MAX(MOD(RIGHT(TEXT(B22,n0),2)-11,100),9),10),{0,"йка";1,"йки";4,"ек"},2)</f>
        <v>Шестьдесят семь миллиардов восемьсот восемьдесят пять миллионов пятьсот двадцать две тысячи восемьсот девять рублей 32 копейки</v>
      </c>
    </row>
    <row r="23" spans="2:3" ht="12.75">
      <c r="B23" s="7"/>
      <c r="C23" s="11"/>
    </row>
    <row r="24" ht="12.75">
      <c r="C24" s="12"/>
    </row>
    <row r="26" ht="12.75">
      <c r="D26" s="9"/>
    </row>
    <row r="27" ht="12.75">
      <c r="D27" s="9"/>
    </row>
    <row r="28" ht="12.75">
      <c r="D28" s="9"/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Markovski</dc:creator>
  <cp:keywords/>
  <dc:description/>
  <cp:lastModifiedBy>Aliabeva</cp:lastModifiedBy>
  <cp:lastPrinted>2024-02-05T13:28:20Z</cp:lastPrinted>
  <dcterms:created xsi:type="dcterms:W3CDTF">2021-04-16T08:52:42Z</dcterms:created>
  <dcterms:modified xsi:type="dcterms:W3CDTF">2024-04-09T10:41:17Z</dcterms:modified>
  <cp:category/>
  <cp:version/>
  <cp:contentType/>
  <cp:contentStatus/>
</cp:coreProperties>
</file>