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090" windowHeight="95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'Лист1'!$A$3:$AM$103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Svatko</author>
    <author>Aliabeva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
ДАННЫЕ ПО КАЖДОЙ ОТДЕЛЬНОЙ ЦИСТЕРНЕ ЗАПОЛНЯТЬ ПОЛНОСТЬЮ В ОТДЕЛЬНОЙ СТРОКЕ.
СКОЛЬКО ЦИСТЕРН-СТОЛЬКО ЗАПОЛНЕНЫХ СТРОК.
ЛИШНИЕ СТРОКИ СКРЫТЬ.
</t>
        </r>
      </text>
    </comment>
    <comment ref="AE14" authorId="0">
      <text>
        <r>
          <rPr>
            <sz val="8"/>
            <rFont val="Tahoma"/>
            <family val="2"/>
          </rPr>
          <t xml:space="preserve">
ПОСЛЕ ЩЕЛЧКА ПО ЯЧЕЙКЕ, НАЖАТЬ НА КНОПКУ С ТРЕУГОЛЬНИМ И ВЫБРАТЬ ИЗ СПИСКА</t>
        </r>
        <r>
          <rPr>
            <sz val="9"/>
            <rFont val="Tahoma"/>
            <family val="2"/>
          </rPr>
          <t xml:space="preserve">
</t>
        </r>
      </text>
    </comment>
    <comment ref="B30" authorId="1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ЧТОБЫ ЗАПИСЬ В ДАННОМ ПОЛЕ ПОШЛА С НОВОЙ СТРОКИ, 
НАЖМИТЕ ALT+ENTER;
ДО ПЕЧАТИ ОТРЕГУЛИРОВАТЬ ВЫСОТУ СТРОКИ
</t>
        </r>
      </text>
    </comment>
    <comment ref="B32" authorId="1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  <r>
          <rPr>
            <sz val="9"/>
            <rFont val="Tahoma"/>
            <family val="2"/>
          </rPr>
          <t xml:space="preserve">
</t>
        </r>
      </text>
    </comment>
    <comment ref="W6" authorId="2">
      <text>
        <r>
          <rPr>
            <sz val="9"/>
            <rFont val="Tahoma"/>
            <family val="2"/>
          </rPr>
          <t xml:space="preserve">
ВЫБРАТЬ УПРАВЛЕНИЕ ИЗ СПИСКА ПО МЕСТУ ОБРАЩЕНИЯ
</t>
        </r>
      </text>
    </comment>
    <comment ref="C12" authorId="0">
      <text>
        <r>
          <rPr>
            <sz val="8"/>
            <rFont val="Tahoma"/>
            <family val="2"/>
          </rPr>
          <t>ВВЕСТИ НОМЕР 
ДОЛГОСРОЧНОГО ДОГОВОРА</t>
        </r>
      </text>
    </comment>
    <comment ref="N12" authorId="0">
      <text>
        <r>
          <rPr>
            <sz val="9"/>
            <rFont val="Tahoma"/>
            <family val="2"/>
          </rPr>
          <t>ВВЕСТИ ДАТУ ДОЛГОСРОЧНОГО ДОГОВОРА</t>
        </r>
      </text>
    </comment>
    <comment ref="AG12" authorId="2">
      <text>
        <r>
          <rPr>
            <sz val="9"/>
            <rFont val="Tahoma"/>
            <family val="2"/>
          </rPr>
          <t xml:space="preserve">
ЧИСЛО СФОРМИРУЕТСЯ АВТОМАТИЧЕСКИ ПОСЛЕ ЗАПОЛНЕНИЯ ТАБЛИЦЫ РАСПОЛОЖЕННОЙ НИЖЕ И БУДЕТ РАВНО КОЛИЧЕСТВУ ЗАПОЛНЕНЫХ СТРОК;
АВТОМАТИЧЕСКИ ПОПАДАЕТ В ДОГОВОР, СЧЕТ И АКТ.
</t>
        </r>
      </text>
    </comment>
    <comment ref="M23" authorId="2">
      <text>
        <r>
          <rPr>
            <sz val="9"/>
            <rFont val="Tahoma"/>
            <family val="2"/>
          </rPr>
          <t xml:space="preserve">
УКАЗАТЬ ДАТУ
с учетом времени на предоставление 
заявления в Госпромнадзор 
и оформление договора 
</t>
        </r>
      </text>
    </comment>
  </commentList>
</comments>
</file>

<file path=xl/sharedStrings.xml><?xml version="1.0" encoding="utf-8"?>
<sst xmlns="http://schemas.openxmlformats.org/spreadsheetml/2006/main" count="173" uniqueCount="133">
  <si>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</si>
  <si>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</si>
  <si>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</si>
  <si>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</si>
  <si>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</si>
  <si>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</si>
  <si>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</si>
  <si>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</si>
  <si>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</si>
  <si>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</si>
  <si>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</si>
  <si>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</si>
  <si>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</si>
  <si>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</si>
  <si>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</si>
  <si>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</si>
  <si>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</si>
  <si>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</si>
  <si>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</si>
  <si>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</si>
  <si>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</si>
  <si>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</si>
  <si>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</si>
  <si>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</si>
  <si>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</si>
  <si>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</si>
  <si>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</si>
  <si>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(банковские реквизиты)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</si>
  <si>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</si>
  <si>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</si>
  <si>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</si>
  <si>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</si>
  <si>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</si>
  <si>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</si>
  <si>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</si>
  <si>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</si>
  <si>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ЗАКАЗЧИК принял услуги(у)</t>
  </si>
  <si>
    <t>Услуги(у) оказал:</t>
  </si>
  <si>
    <t>(должность)</t>
  </si>
  <si>
    <t>№ п/п</t>
  </si>
  <si>
    <t>заявление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</si>
  <si>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</si>
  <si>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</si>
  <si>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</si>
  <si>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</si>
  <si>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</si>
  <si>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</si>
  <si>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</si>
  <si>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</si>
  <si>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</si>
  <si>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Настоящий акт составлен о том, что: 
ИСПОЛНИТЕЛЬ оказал услуги(у):</t>
  </si>
  <si>
    <t>Для взаимодействия по договору назначен:</t>
  </si>
  <si>
    <t>С порядком оформления документов для оказания платных услуг, размещенных на сайте Госпромнадзора, ознакомлены.</t>
  </si>
  <si>
    <t>Заказчик к качеству оказанных(ой) услуг(и) претензий не имеет.</t>
  </si>
  <si>
    <t>Указать полное наименование владельца (вместо данного текста)</t>
  </si>
  <si>
    <t xml:space="preserve">Поле для внесения дополнительных сведений  вместо данного текста (или скрыть строку) 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</si>
  <si>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</si>
  <si>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</si>
  <si>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</si>
  <si>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</si>
  <si>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</si>
  <si>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</si>
  <si>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</si>
  <si>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</si>
  <si>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</si>
  <si>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</si>
  <si>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</si>
  <si>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</si>
  <si>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</si>
  <si>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</si>
  <si>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</si>
  <si>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</si>
  <si>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</si>
  <si>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</si>
  <si>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</si>
  <si>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Гомельского областного 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</si>
  <si>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</si>
  <si>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</si>
  <si>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</si>
  <si>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</si>
  <si>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Гомельского областного     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</si>
  <si>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</si>
  <si>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</si>
  <si>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</si>
  <si>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</si>
  <si>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</si>
  <si>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</si>
  <si>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</si>
  <si>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</si>
  <si>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</si>
  <si>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</si>
  <si>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</si>
  <si>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</si>
  <si>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</si>
  <si>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</si>
  <si>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</si>
  <si>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</si>
  <si>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</si>
  <si>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</si>
  <si>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</si>
  <si>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</si>
  <si>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</si>
  <si>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</si>
  <si>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</si>
  <si>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</si>
  <si>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</si>
  <si>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</si>
  <si>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</si>
  <si>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в количестве</t>
  </si>
  <si>
    <t>Тип</t>
  </si>
  <si>
    <t xml:space="preserve">Производитель 
</t>
  </si>
  <si>
    <t xml:space="preserve">Год выпуска </t>
  </si>
  <si>
    <t>Заводской номер</t>
  </si>
  <si>
    <t>Регистрационный номер Госпромнадзора</t>
  </si>
  <si>
    <t>Объем, м³</t>
  </si>
  <si>
    <r>
      <t>Рабочее давление</t>
    </r>
    <r>
      <rPr>
        <sz val="10.8"/>
        <color indexed="8"/>
        <rFont val="Times New Roman"/>
        <family val="1"/>
      </rPr>
      <t>, МПа</t>
    </r>
  </si>
  <si>
    <t xml:space="preserve"> Класс опасности перевозимых грузов</t>
  </si>
  <si>
    <t>Просим начать работы</t>
  </si>
  <si>
    <t>12.11.</t>
  </si>
  <si>
    <t xml:space="preserve"> Проведение электрофизических измерений на автомобильной цистерне, предназначенной для перевозки опасных грузов</t>
  </si>
  <si>
    <t>ЭФИ/АЦ</t>
  </si>
  <si>
    <t>(указать расчетный счет, УНН, наименование и местонахождение банка, код )</t>
  </si>
  <si>
    <t>просит оказать услугу по проведению электрофизических измерений на автомобильной(ых) цистерне(ах) предназначенной(ых) для перевозки опасных грузов (по параметрам согласно паспорту), по долгосрочному договору</t>
  </si>
  <si>
    <t>(дата)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</si>
  <si>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 При необходимости уточнения наш сотрудник свяжется с Вами по предоставленному в заявлении контактному номеру.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</si>
  <si>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</si>
  <si>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</si>
  <si>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</si>
  <si>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</si>
  <si>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Заместитель начальника  Минского 
городского управления Госпромнадзора
___________________________А.Л.Ворон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</si>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</sst>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sz val="9.5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10.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sz val="6"/>
      <color indexed="8"/>
      <name val="Times New Roman"/>
      <family val="1"/>
    </font>
    <font>
      <i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2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11"/>
      <color rgb="FF000000"/>
      <name val="Times New Roman"/>
      <family val="1"/>
    </font>
    <font>
      <sz val="6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A50021"/>
      <name val="Times New Roman"/>
      <family val="1"/>
    </font>
    <font>
      <sz val="8"/>
      <color theme="1"/>
      <name val="Times New Roman"/>
      <family val="1"/>
    </font>
    <font>
      <i/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65" fillId="0" borderId="0" xfId="53" applyFont="1">
      <alignment/>
      <protection/>
    </xf>
    <xf numFmtId="0" fontId="3" fillId="0" borderId="0" xfId="53">
      <alignment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7" fillId="0" borderId="0" xfId="53" applyFont="1">
      <alignment/>
      <protection/>
    </xf>
    <xf numFmtId="4" fontId="3" fillId="0" borderId="0" xfId="53" applyNumberFormat="1">
      <alignment/>
      <protection/>
    </xf>
    <xf numFmtId="0" fontId="3" fillId="0" borderId="0" xfId="53" applyFont="1" quotePrefix="1">
      <alignment/>
      <protection/>
    </xf>
    <xf numFmtId="0" fontId="3" fillId="0" borderId="0" xfId="53" quotePrefix="1">
      <alignment/>
      <protection/>
    </xf>
    <xf numFmtId="4" fontId="7" fillId="0" borderId="0" xfId="53" applyNumberFormat="1" applyFont="1" applyAlignment="1">
      <alignment vertical="center"/>
      <protection/>
    </xf>
    <xf numFmtId="0" fontId="8" fillId="0" borderId="0" xfId="53" applyFont="1">
      <alignment/>
      <protection/>
    </xf>
    <xf numFmtId="0" fontId="3" fillId="0" borderId="0" xfId="53" applyAlignment="1">
      <alignment/>
      <protection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Alignment="1" applyProtection="1">
      <alignment/>
      <protection hidden="1"/>
    </xf>
    <xf numFmtId="0" fontId="66" fillId="33" borderId="0" xfId="0" applyNumberFormat="1" applyFont="1" applyFill="1" applyAlignment="1" applyProtection="1" quotePrefix="1">
      <alignment horizontal="right"/>
      <protection hidden="1"/>
    </xf>
    <xf numFmtId="0" fontId="67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vertical="top"/>
      <protection hidden="1"/>
    </xf>
    <xf numFmtId="0" fontId="66" fillId="0" borderId="0" xfId="0" applyFont="1" applyAlignment="1" applyProtection="1">
      <alignment/>
      <protection hidden="1" locked="0"/>
    </xf>
    <xf numFmtId="0" fontId="66" fillId="33" borderId="0" xfId="0" applyFont="1" applyFill="1" applyAlignment="1" applyProtection="1">
      <alignment/>
      <protection hidden="1" locked="0"/>
    </xf>
    <xf numFmtId="0" fontId="66" fillId="33" borderId="0" xfId="0" applyFont="1" applyFill="1" applyBorder="1" applyAlignment="1" applyProtection="1">
      <alignment/>
      <protection hidden="1" locked="0"/>
    </xf>
    <xf numFmtId="0" fontId="66" fillId="0" borderId="0" xfId="0" applyFont="1" applyBorder="1" applyAlignment="1" applyProtection="1">
      <alignment/>
      <protection hidden="1" locked="0"/>
    </xf>
    <xf numFmtId="0" fontId="66" fillId="33" borderId="10" xfId="0" applyFont="1" applyFill="1" applyBorder="1" applyAlignment="1" applyProtection="1">
      <alignment/>
      <protection hidden="1"/>
    </xf>
    <xf numFmtId="49" fontId="67" fillId="33" borderId="0" xfId="0" applyNumberFormat="1" applyFont="1" applyFill="1" applyBorder="1" applyAlignment="1" applyProtection="1">
      <alignment horizontal="right"/>
      <protection hidden="1"/>
    </xf>
    <xf numFmtId="2" fontId="66" fillId="33" borderId="0" xfId="0" applyNumberFormat="1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 vertical="top"/>
      <protection hidden="1"/>
    </xf>
    <xf numFmtId="0" fontId="66" fillId="0" borderId="0" xfId="0" applyFont="1" applyAlignment="1" applyProtection="1">
      <alignment/>
      <protection hidden="1"/>
    </xf>
    <xf numFmtId="0" fontId="67" fillId="0" borderId="10" xfId="0" applyFont="1" applyBorder="1" applyAlignment="1" applyProtection="1">
      <alignment horizontal="left"/>
      <protection hidden="1"/>
    </xf>
    <xf numFmtId="0" fontId="67" fillId="33" borderId="0" xfId="0" applyFont="1" applyFill="1" applyBorder="1" applyAlignment="1" applyProtection="1">
      <alignment horizontal="center" wrapText="1"/>
      <protection hidden="1"/>
    </xf>
    <xf numFmtId="49" fontId="66" fillId="33" borderId="0" xfId="0" applyNumberFormat="1" applyFont="1" applyFill="1" applyAlignment="1" applyProtection="1">
      <alignment/>
      <protection hidden="1"/>
    </xf>
    <xf numFmtId="0" fontId="67" fillId="33" borderId="11" xfId="0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 horizontal="center"/>
      <protection hidden="1"/>
    </xf>
    <xf numFmtId="0" fontId="66" fillId="33" borderId="0" xfId="0" applyFont="1" applyFill="1" applyAlignment="1" applyProtection="1">
      <alignment vertical="top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0" fontId="66" fillId="33" borderId="10" xfId="0" applyFont="1" applyFill="1" applyBorder="1" applyAlignment="1" applyProtection="1">
      <alignment wrapText="1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67" fillId="33" borderId="11" xfId="0" applyFont="1" applyFill="1" applyBorder="1" applyAlignment="1" applyProtection="1">
      <alignment wrapText="1"/>
      <protection hidden="1"/>
    </xf>
    <xf numFmtId="0" fontId="66" fillId="0" borderId="0" xfId="0" applyFont="1" applyAlignment="1" applyProtection="1">
      <alignment vertical="top"/>
      <protection hidden="1"/>
    </xf>
    <xf numFmtId="0" fontId="68" fillId="33" borderId="0" xfId="0" applyFont="1" applyFill="1" applyAlignment="1" applyProtection="1">
      <alignment horizontal="center"/>
      <protection hidden="1" locked="0"/>
    </xf>
    <xf numFmtId="0" fontId="66" fillId="0" borderId="0" xfId="0" applyFont="1" applyAlignment="1" applyProtection="1">
      <alignment/>
      <protection hidden="1"/>
    </xf>
    <xf numFmtId="0" fontId="68" fillId="33" borderId="0" xfId="0" applyFont="1" applyFill="1" applyAlignment="1" applyProtection="1">
      <alignment horizontal="center" vertical="top"/>
      <protection hidden="1"/>
    </xf>
    <xf numFmtId="0" fontId="70" fillId="33" borderId="0" xfId="0" applyFont="1" applyFill="1" applyAlignment="1" applyProtection="1">
      <alignment horizontal="left" vertical="top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Alignment="1" applyProtection="1">
      <alignment wrapText="1"/>
      <protection hidden="1"/>
    </xf>
    <xf numFmtId="0" fontId="66" fillId="0" borderId="0" xfId="0" applyFont="1" applyAlignment="1" applyProtection="1">
      <alignment vertical="center"/>
      <protection hidden="1"/>
    </xf>
    <xf numFmtId="0" fontId="71" fillId="0" borderId="0" xfId="0" applyFont="1" applyBorder="1" applyAlignment="1" applyProtection="1">
      <alignment horizontal="justify" vertical="center" wrapText="1"/>
      <protection/>
    </xf>
    <xf numFmtId="0" fontId="71" fillId="0" borderId="0" xfId="0" applyFont="1" applyBorder="1" applyAlignment="1" applyProtection="1">
      <alignment horizontal="justify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/>
      <protection hidden="1"/>
    </xf>
    <xf numFmtId="0" fontId="66" fillId="0" borderId="0" xfId="0" applyFont="1" applyBorder="1" applyAlignment="1" applyProtection="1">
      <alignment vertical="center"/>
      <protection hidden="1"/>
    </xf>
    <xf numFmtId="0" fontId="66" fillId="0" borderId="0" xfId="0" applyFont="1" applyFill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66" fillId="0" borderId="0" xfId="0" applyFont="1" applyFill="1" applyAlignment="1" applyProtection="1">
      <alignment horizontal="left" vertical="top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49" fontId="70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0" fontId="66" fillId="0" borderId="0" xfId="0" applyFont="1" applyAlignment="1" applyProtection="1">
      <alignment horizontal="left" vertical="top"/>
      <protection hidden="1"/>
    </xf>
    <xf numFmtId="0" fontId="68" fillId="33" borderId="0" xfId="0" applyFont="1" applyFill="1" applyBorder="1" applyAlignment="1" applyProtection="1">
      <alignment horizontal="center"/>
      <protection hidden="1" locked="0"/>
    </xf>
    <xf numFmtId="0" fontId="67" fillId="34" borderId="0" xfId="0" applyFont="1" applyFill="1" applyBorder="1" applyAlignment="1">
      <alignment horizontal="left" vertical="top" wrapText="1"/>
    </xf>
    <xf numFmtId="0" fontId="66" fillId="34" borderId="0" xfId="0" applyFont="1" applyFill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3" fillId="35" borderId="0" xfId="0" applyFont="1" applyFill="1" applyBorder="1" applyAlignment="1" applyProtection="1">
      <alignment horizontal="left" vertical="top" wrapText="1"/>
      <protection hidden="1" locked="0"/>
    </xf>
    <xf numFmtId="0" fontId="66" fillId="33" borderId="12" xfId="0" applyFont="1" applyFill="1" applyBorder="1" applyAlignment="1" applyProtection="1">
      <alignment horizontal="left" vertical="top" wrapText="1"/>
      <protection hidden="1"/>
    </xf>
    <xf numFmtId="0" fontId="74" fillId="33" borderId="0" xfId="0" applyFont="1" applyFill="1" applyAlignment="1" applyProtection="1">
      <alignment horizontal="left" vertical="top" wrapText="1"/>
      <protection hidden="1" locked="0"/>
    </xf>
    <xf numFmtId="0" fontId="70" fillId="35" borderId="0" xfId="0" applyFont="1" applyFill="1" applyAlignment="1" applyProtection="1">
      <alignment horizontal="left" vertical="top"/>
      <protection hidden="1" locked="0"/>
    </xf>
    <xf numFmtId="0" fontId="67" fillId="33" borderId="0" xfId="0" applyFont="1" applyFill="1" applyAlignment="1" applyProtection="1">
      <alignment horizontal="left"/>
      <protection hidden="1"/>
    </xf>
    <xf numFmtId="0" fontId="66" fillId="33" borderId="0" xfId="0" applyFont="1" applyFill="1" applyAlignment="1" applyProtection="1">
      <alignment horizontal="left" vertical="top" wrapText="1"/>
      <protection hidden="1"/>
    </xf>
    <xf numFmtId="0" fontId="67" fillId="33" borderId="0" xfId="0" applyFont="1" applyFill="1" applyAlignment="1" applyProtection="1">
      <alignment horizontal="left" vertical="top"/>
      <protection hidden="1"/>
    </xf>
    <xf numFmtId="0" fontId="66" fillId="33" borderId="13" xfId="0" applyNumberFormat="1" applyFont="1" applyFill="1" applyBorder="1" applyAlignment="1" applyProtection="1">
      <alignment horizontal="center" vertical="center" wrapText="1"/>
      <protection/>
    </xf>
    <xf numFmtId="0" fontId="66" fillId="33" borderId="11" xfId="0" applyNumberFormat="1" applyFont="1" applyFill="1" applyBorder="1" applyAlignment="1" applyProtection="1">
      <alignment horizontal="center" vertical="center" wrapText="1"/>
      <protection/>
    </xf>
    <xf numFmtId="0" fontId="66" fillId="33" borderId="14" xfId="0" applyNumberFormat="1" applyFont="1" applyFill="1" applyBorder="1" applyAlignment="1" applyProtection="1">
      <alignment horizontal="center" vertical="center" wrapText="1"/>
      <protection/>
    </xf>
    <xf numFmtId="0" fontId="68" fillId="33" borderId="15" xfId="0" applyFont="1" applyFill="1" applyBorder="1" applyAlignment="1" applyProtection="1">
      <alignment horizontal="center"/>
      <protection hidden="1"/>
    </xf>
    <xf numFmtId="0" fontId="70" fillId="35" borderId="10" xfId="0" applyFont="1" applyFill="1" applyBorder="1" applyAlignment="1" applyProtection="1">
      <alignment horizontal="left" vertical="top" wrapText="1"/>
      <protection locked="0"/>
    </xf>
    <xf numFmtId="2" fontId="68" fillId="33" borderId="13" xfId="0" applyNumberFormat="1" applyFont="1" applyFill="1" applyBorder="1" applyAlignment="1" applyProtection="1">
      <alignment horizontal="center" vertical="center"/>
      <protection hidden="1"/>
    </xf>
    <xf numFmtId="2" fontId="68" fillId="33" borderId="11" xfId="0" applyNumberFormat="1" applyFont="1" applyFill="1" applyBorder="1" applyAlignment="1" applyProtection="1">
      <alignment horizontal="center" vertical="center"/>
      <protection hidden="1"/>
    </xf>
    <xf numFmtId="2" fontId="68" fillId="33" borderId="14" xfId="0" applyNumberFormat="1" applyFont="1" applyFill="1" applyBorder="1" applyAlignment="1" applyProtection="1">
      <alignment horizontal="center" vertical="center"/>
      <protection hidden="1"/>
    </xf>
    <xf numFmtId="2" fontId="68" fillId="33" borderId="12" xfId="0" applyNumberFormat="1" applyFont="1" applyFill="1" applyBorder="1" applyAlignment="1" applyProtection="1">
      <alignment horizontal="center" vertical="center"/>
      <protection hidden="1"/>
    </xf>
    <xf numFmtId="0" fontId="68" fillId="33" borderId="15" xfId="0" applyFont="1" applyFill="1" applyBorder="1" applyAlignment="1" applyProtection="1">
      <alignment horizontal="left" vertical="top"/>
      <protection hidden="1"/>
    </xf>
    <xf numFmtId="0" fontId="75" fillId="33" borderId="12" xfId="0" applyFont="1" applyFill="1" applyBorder="1" applyAlignment="1" applyProtection="1">
      <alignment horizontal="center" vertical="top" wrapText="1"/>
      <protection hidden="1"/>
    </xf>
    <xf numFmtId="0" fontId="70" fillId="0" borderId="0" xfId="0" applyFont="1" applyFill="1" applyAlignment="1" applyProtection="1">
      <alignment horizontal="left" vertical="top" wrapText="1"/>
      <protection hidden="1"/>
    </xf>
    <xf numFmtId="0" fontId="70" fillId="0" borderId="0" xfId="0" applyFont="1" applyFill="1" applyBorder="1" applyAlignment="1" applyProtection="1">
      <alignment horizontal="left" vertical="top" wrapText="1"/>
      <protection hidden="1"/>
    </xf>
    <xf numFmtId="0" fontId="76" fillId="35" borderId="0" xfId="0" applyFont="1" applyFill="1" applyBorder="1" applyAlignment="1" applyProtection="1">
      <alignment horizontal="left" vertical="top" wrapText="1"/>
      <protection hidden="1" locked="0"/>
    </xf>
    <xf numFmtId="0" fontId="77" fillId="33" borderId="0" xfId="0" applyFont="1" applyFill="1" applyAlignment="1" applyProtection="1">
      <alignment horizontal="center" vertical="top"/>
      <protection hidden="1"/>
    </xf>
    <xf numFmtId="0" fontId="70" fillId="33" borderId="10" xfId="0" applyFont="1" applyFill="1" applyBorder="1" applyAlignment="1" applyProtection="1">
      <alignment horizontal="left" vertical="top"/>
      <protection hidden="1"/>
    </xf>
    <xf numFmtId="0" fontId="66" fillId="0" borderId="12" xfId="0" applyFont="1" applyFill="1" applyBorder="1" applyAlignment="1" applyProtection="1">
      <alignment horizontal="center" vertical="top" wrapText="1"/>
      <protection hidden="1"/>
    </xf>
    <xf numFmtId="0" fontId="68" fillId="0" borderId="12" xfId="0" applyFont="1" applyFill="1" applyBorder="1" applyAlignment="1" applyProtection="1">
      <alignment horizontal="center" vertical="top" wrapText="1"/>
      <protection hidden="1"/>
    </xf>
    <xf numFmtId="49" fontId="70" fillId="33" borderId="0" xfId="0" applyNumberFormat="1" applyFont="1" applyFill="1" applyBorder="1" applyAlignment="1" applyProtection="1">
      <alignment horizontal="center" vertical="top"/>
      <protection hidden="1"/>
    </xf>
    <xf numFmtId="14" fontId="70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70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0" fontId="68" fillId="0" borderId="10" xfId="0" applyFont="1" applyFill="1" applyBorder="1" applyAlignment="1" applyProtection="1">
      <alignment horizontal="left" vertical="top" wrapText="1"/>
      <protection hidden="1"/>
    </xf>
    <xf numFmtId="0" fontId="67" fillId="33" borderId="10" xfId="0" applyFont="1" applyFill="1" applyBorder="1" applyAlignment="1" applyProtection="1">
      <alignment horizontal="center"/>
      <protection hidden="1" locked="0"/>
    </xf>
    <xf numFmtId="0" fontId="70" fillId="35" borderId="10" xfId="0" applyFont="1" applyFill="1" applyBorder="1" applyAlignment="1" applyProtection="1">
      <alignment horizontal="left" vertical="top" wrapText="1"/>
      <protection hidden="1" locked="0"/>
    </xf>
    <xf numFmtId="0" fontId="68" fillId="35" borderId="10" xfId="0" applyFont="1" applyFill="1" applyBorder="1" applyAlignment="1" applyProtection="1">
      <alignment horizontal="left" vertical="top" wrapText="1"/>
      <protection hidden="1" locked="0"/>
    </xf>
    <xf numFmtId="0" fontId="75" fillId="33" borderId="15" xfId="0" applyFont="1" applyFill="1" applyBorder="1" applyAlignment="1" applyProtection="1">
      <alignment horizontal="center" vertical="top"/>
      <protection hidden="1"/>
    </xf>
    <xf numFmtId="0" fontId="66" fillId="35" borderId="12" xfId="0" applyFont="1" applyFill="1" applyBorder="1" applyAlignment="1" applyProtection="1">
      <alignment horizontal="center" vertical="top" wrapText="1"/>
      <protection hidden="1" locked="0"/>
    </xf>
    <xf numFmtId="0" fontId="70" fillId="33" borderId="0" xfId="0" applyFont="1" applyFill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center" vertical="top"/>
      <protection/>
    </xf>
    <xf numFmtId="0" fontId="68" fillId="35" borderId="12" xfId="0" applyFont="1" applyFill="1" applyBorder="1" applyAlignment="1" applyProtection="1">
      <alignment horizontal="center" vertical="top" wrapText="1"/>
      <protection hidden="1" locked="0"/>
    </xf>
    <xf numFmtId="0" fontId="75" fillId="33" borderId="12" xfId="0" applyFont="1" applyFill="1" applyBorder="1" applyAlignment="1" applyProtection="1">
      <alignment horizontal="center" vertical="center" wrapText="1"/>
      <protection hidden="1"/>
    </xf>
    <xf numFmtId="0" fontId="68" fillId="33" borderId="12" xfId="0" applyFont="1" applyFill="1" applyBorder="1" applyAlignment="1" applyProtection="1">
      <alignment horizontal="center" vertical="center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 horizontal="justify" wrapText="1"/>
      <protection hidden="1"/>
    </xf>
    <xf numFmtId="14" fontId="67" fillId="33" borderId="10" xfId="0" applyNumberFormat="1" applyFont="1" applyFill="1" applyBorder="1" applyAlignment="1" applyProtection="1">
      <alignment horizontal="center"/>
      <protection hidden="1"/>
    </xf>
    <xf numFmtId="0" fontId="67" fillId="33" borderId="11" xfId="0" applyFont="1" applyFill="1" applyBorder="1" applyAlignment="1" applyProtection="1">
      <alignment horizontal="left" vertical="top" wrapText="1"/>
      <protection hidden="1"/>
    </xf>
    <xf numFmtId="2" fontId="78" fillId="33" borderId="16" xfId="0" applyNumberFormat="1" applyFont="1" applyFill="1" applyBorder="1" applyAlignment="1" applyProtection="1">
      <alignment horizontal="center"/>
      <protection hidden="1"/>
    </xf>
    <xf numFmtId="2" fontId="78" fillId="33" borderId="17" xfId="0" applyNumberFormat="1" applyFont="1" applyFill="1" applyBorder="1" applyAlignment="1" applyProtection="1">
      <alignment horizontal="center"/>
      <protection hidden="1"/>
    </xf>
    <xf numFmtId="2" fontId="78" fillId="33" borderId="18" xfId="0" applyNumberFormat="1" applyFont="1" applyFill="1" applyBorder="1" applyAlignment="1" applyProtection="1">
      <alignment horizontal="center"/>
      <protection hidden="1"/>
    </xf>
    <xf numFmtId="0" fontId="67" fillId="33" borderId="10" xfId="0" applyFont="1" applyFill="1" applyBorder="1" applyAlignment="1" applyProtection="1">
      <alignment horizontal="left" vertical="top" wrapText="1"/>
      <protection hidden="1"/>
    </xf>
    <xf numFmtId="2" fontId="78" fillId="33" borderId="19" xfId="0" applyNumberFormat="1" applyFont="1" applyFill="1" applyBorder="1" applyAlignment="1" applyProtection="1">
      <alignment horizontal="center"/>
      <protection hidden="1"/>
    </xf>
    <xf numFmtId="2" fontId="78" fillId="33" borderId="20" xfId="0" applyNumberFormat="1" applyFont="1" applyFill="1" applyBorder="1" applyAlignment="1" applyProtection="1">
      <alignment horizontal="center"/>
      <protection hidden="1"/>
    </xf>
    <xf numFmtId="2" fontId="78" fillId="33" borderId="21" xfId="0" applyNumberFormat="1" applyFont="1" applyFill="1" applyBorder="1" applyAlignment="1" applyProtection="1">
      <alignment horizontal="center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75" fillId="33" borderId="12" xfId="0" applyFont="1" applyFill="1" applyBorder="1" applyAlignment="1" applyProtection="1">
      <alignment horizontal="center" vertical="center"/>
      <protection hidden="1"/>
    </xf>
    <xf numFmtId="49" fontId="66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66" fillId="33" borderId="10" xfId="0" applyFont="1" applyFill="1" applyBorder="1" applyAlignment="1" applyProtection="1">
      <alignment horizontal="center" vertical="top" wrapText="1"/>
      <protection hidden="1"/>
    </xf>
    <xf numFmtId="49" fontId="66" fillId="33" borderId="13" xfId="0" applyNumberFormat="1" applyFont="1" applyFill="1" applyBorder="1" applyAlignment="1" applyProtection="1">
      <alignment horizontal="center" vertical="center" wrapText="1"/>
      <protection/>
    </xf>
    <xf numFmtId="49" fontId="66" fillId="33" borderId="11" xfId="0" applyNumberFormat="1" applyFont="1" applyFill="1" applyBorder="1" applyAlignment="1" applyProtection="1">
      <alignment horizontal="center" vertical="center" wrapText="1"/>
      <protection/>
    </xf>
    <xf numFmtId="49" fontId="66" fillId="33" borderId="14" xfId="0" applyNumberFormat="1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horizontal="center" vertical="top"/>
      <protection hidden="1"/>
    </xf>
    <xf numFmtId="0" fontId="66" fillId="0" borderId="0" xfId="0" applyFont="1" applyFill="1" applyAlignment="1" applyProtection="1">
      <alignment horizontal="left" vertical="top"/>
      <protection hidden="1"/>
    </xf>
    <xf numFmtId="0" fontId="67" fillId="33" borderId="10" xfId="0" applyFont="1" applyFill="1" applyBorder="1" applyAlignment="1" applyProtection="1">
      <alignment horizontal="center"/>
      <protection hidden="1"/>
    </xf>
    <xf numFmtId="0" fontId="9" fillId="33" borderId="0" xfId="0" applyNumberFormat="1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Alignment="1" applyProtection="1">
      <alignment horizontal="center" vertical="top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79" fillId="33" borderId="0" xfId="0" applyFont="1" applyFill="1" applyBorder="1" applyAlignment="1" applyProtection="1">
      <alignment horizontal="center" vertical="top"/>
      <protection hidden="1"/>
    </xf>
    <xf numFmtId="0" fontId="66" fillId="33" borderId="0" xfId="0" applyFont="1" applyFill="1" applyAlignment="1" applyProtection="1">
      <alignment horizontal="left"/>
      <protection hidden="1"/>
    </xf>
    <xf numFmtId="49" fontId="67" fillId="33" borderId="10" xfId="0" applyNumberFormat="1" applyFont="1" applyFill="1" applyBorder="1" applyAlignment="1" applyProtection="1">
      <alignment horizontal="center" wrapText="1"/>
      <protection hidden="1"/>
    </xf>
    <xf numFmtId="0" fontId="67" fillId="33" borderId="10" xfId="0" applyFont="1" applyFill="1" applyBorder="1" applyAlignment="1" applyProtection="1">
      <alignment horizontal="center" wrapText="1"/>
      <protection hidden="1"/>
    </xf>
    <xf numFmtId="0" fontId="75" fillId="33" borderId="22" xfId="0" applyFont="1" applyFill="1" applyBorder="1" applyAlignment="1" applyProtection="1">
      <alignment horizontal="center" vertical="center" wrapText="1"/>
      <protection hidden="1"/>
    </xf>
    <xf numFmtId="0" fontId="75" fillId="33" borderId="15" xfId="0" applyFont="1" applyFill="1" applyBorder="1" applyAlignment="1" applyProtection="1">
      <alignment horizontal="center" vertical="center" wrapText="1"/>
      <protection hidden="1"/>
    </xf>
    <xf numFmtId="0" fontId="75" fillId="33" borderId="23" xfId="0" applyFont="1" applyFill="1" applyBorder="1" applyAlignment="1" applyProtection="1">
      <alignment horizontal="center" vertical="center" wrapText="1"/>
      <protection hidden="1"/>
    </xf>
    <xf numFmtId="0" fontId="75" fillId="33" borderId="22" xfId="0" applyFont="1" applyFill="1" applyBorder="1" applyAlignment="1" applyProtection="1">
      <alignment horizontal="center" vertical="top" wrapText="1"/>
      <protection hidden="1"/>
    </xf>
    <xf numFmtId="0" fontId="75" fillId="33" borderId="15" xfId="0" applyFont="1" applyFill="1" applyBorder="1" applyAlignment="1" applyProtection="1">
      <alignment horizontal="center" vertical="top" wrapText="1"/>
      <protection hidden="1"/>
    </xf>
    <xf numFmtId="0" fontId="75" fillId="33" borderId="23" xfId="0" applyFont="1" applyFill="1" applyBorder="1" applyAlignment="1" applyProtection="1">
      <alignment horizontal="center" vertical="top" wrapText="1"/>
      <protection hidden="1"/>
    </xf>
    <xf numFmtId="0" fontId="67" fillId="0" borderId="10" xfId="0" applyFont="1" applyFill="1" applyBorder="1" applyAlignment="1" applyProtection="1">
      <alignment horizontal="right"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66" fillId="0" borderId="10" xfId="0" applyFont="1" applyBorder="1" applyAlignment="1" applyProtection="1">
      <alignment horizontal="center"/>
      <protection hidden="1"/>
    </xf>
    <xf numFmtId="0" fontId="75" fillId="0" borderId="0" xfId="0" applyFont="1" applyFill="1" applyBorder="1" applyAlignment="1" applyProtection="1">
      <alignment horizontal="left" wrapText="1"/>
      <protection hidden="1"/>
    </xf>
    <xf numFmtId="0" fontId="75" fillId="0" borderId="10" xfId="0" applyFont="1" applyFill="1" applyBorder="1" applyAlignment="1" applyProtection="1">
      <alignment horizontal="left" wrapText="1"/>
      <protection hidden="1"/>
    </xf>
    <xf numFmtId="0" fontId="11" fillId="33" borderId="0" xfId="0" applyFont="1" applyFill="1" applyBorder="1" applyAlignment="1" applyProtection="1">
      <alignment horizontal="left" vertical="top" wrapText="1"/>
      <protection hidden="1"/>
    </xf>
    <xf numFmtId="0" fontId="79" fillId="33" borderId="10" xfId="0" applyFont="1" applyFill="1" applyBorder="1" applyAlignment="1" applyProtection="1">
      <alignment horizontal="right" wrapText="1"/>
      <protection hidden="1"/>
    </xf>
    <xf numFmtId="0" fontId="66" fillId="33" borderId="10" xfId="0" applyFont="1" applyFill="1" applyBorder="1" applyAlignment="1" applyProtection="1">
      <alignment horizontal="center" wrapText="1"/>
      <protection hidden="1"/>
    </xf>
    <xf numFmtId="0" fontId="75" fillId="33" borderId="22" xfId="0" applyFont="1" applyFill="1" applyBorder="1" applyAlignment="1" applyProtection="1">
      <alignment horizontal="center" vertical="center"/>
      <protection hidden="1"/>
    </xf>
    <xf numFmtId="0" fontId="75" fillId="33" borderId="15" xfId="0" applyFont="1" applyFill="1" applyBorder="1" applyAlignment="1" applyProtection="1">
      <alignment horizontal="center" vertical="center"/>
      <protection hidden="1"/>
    </xf>
    <xf numFmtId="0" fontId="75" fillId="33" borderId="23" xfId="0" applyFont="1" applyFill="1" applyBorder="1" applyAlignment="1" applyProtection="1">
      <alignment horizontal="center" vertical="center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68" fillId="35" borderId="0" xfId="0" applyFont="1" applyFill="1" applyAlignment="1" applyProtection="1">
      <alignment horizontal="left" vertical="top"/>
      <protection hidden="1" locked="0"/>
    </xf>
    <xf numFmtId="0" fontId="70" fillId="0" borderId="0" xfId="0" applyFont="1" applyFill="1" applyBorder="1" applyAlignment="1" applyProtection="1">
      <alignment horizontal="left" vertical="top"/>
      <protection/>
    </xf>
    <xf numFmtId="0" fontId="80" fillId="35" borderId="12" xfId="0" applyFont="1" applyFill="1" applyBorder="1" applyAlignment="1" applyProtection="1">
      <alignment horizontal="center" vertical="top" wrapText="1"/>
      <protection hidden="1" locked="0"/>
    </xf>
    <xf numFmtId="0" fontId="68" fillId="33" borderId="10" xfId="0" applyFont="1" applyFill="1" applyBorder="1" applyAlignment="1" applyProtection="1">
      <alignment horizontal="left" vertical="top"/>
      <protection hidden="1"/>
    </xf>
    <xf numFmtId="0" fontId="70" fillId="33" borderId="0" xfId="0" applyFont="1" applyFill="1" applyBorder="1" applyAlignment="1" applyProtection="1">
      <alignment horizontal="left" vertical="top" wrapText="1"/>
      <protection hidden="1"/>
    </xf>
    <xf numFmtId="0" fontId="67" fillId="0" borderId="10" xfId="0" applyFont="1" applyFill="1" applyBorder="1" applyAlignment="1" applyProtection="1">
      <alignment horizontal="center"/>
      <protection hidden="1"/>
    </xf>
    <xf numFmtId="0" fontId="79" fillId="33" borderId="15" xfId="0" applyFont="1" applyFill="1" applyBorder="1" applyAlignment="1" applyProtection="1">
      <alignment horizontal="center" vertical="top"/>
      <protection hidden="1"/>
    </xf>
    <xf numFmtId="14" fontId="67" fillId="33" borderId="11" xfId="0" applyNumberFormat="1" applyFont="1" applyFill="1" applyBorder="1" applyAlignment="1" applyProtection="1">
      <alignment horizontal="right" wrapText="1"/>
      <protection hidden="1" locked="0"/>
    </xf>
    <xf numFmtId="0" fontId="68" fillId="35" borderId="0" xfId="0" applyFont="1" applyFill="1" applyAlignment="1" applyProtection="1">
      <alignment horizontal="left" vertical="top" wrapText="1"/>
      <protection hidden="1" locked="0"/>
    </xf>
    <xf numFmtId="0" fontId="66" fillId="33" borderId="0" xfId="0" applyFont="1" applyFill="1" applyAlignment="1" applyProtection="1">
      <alignment horizontal="right"/>
      <protection hidden="1"/>
    </xf>
    <xf numFmtId="14" fontId="66" fillId="0" borderId="10" xfId="0" applyNumberFormat="1" applyFont="1" applyBorder="1" applyAlignment="1" applyProtection="1">
      <alignment horizontal="left" vertical="top"/>
      <protection/>
    </xf>
    <xf numFmtId="0" fontId="80" fillId="0" borderId="12" xfId="0" applyFont="1" applyFill="1" applyBorder="1" applyAlignment="1" applyProtection="1">
      <alignment horizontal="center" vertical="top" wrapText="1"/>
      <protection hidden="1"/>
    </xf>
    <xf numFmtId="0" fontId="70" fillId="33" borderId="0" xfId="0" applyFont="1" applyFill="1" applyBorder="1" applyAlignment="1" applyProtection="1">
      <alignment horizontal="left" vertical="top"/>
      <protection hidden="1"/>
    </xf>
    <xf numFmtId="14" fontId="76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70" fillId="35" borderId="0" xfId="0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02"/>
  <sheetViews>
    <sheetView tabSelected="1" zoomScaleSheetLayoutView="100" zoomScalePageLayoutView="90" workbookViewId="0" topLeftCell="A1">
      <selection activeCell="W6" sqref="W6:AL6"/>
    </sheetView>
  </sheetViews>
  <sheetFormatPr defaultColWidth="2.28125" defaultRowHeight="15"/>
  <cols>
    <col min="1" max="1" width="2.28125" style="21" customWidth="1"/>
    <col min="2" max="2" width="5.57421875" style="21" customWidth="1"/>
    <col min="3" max="10" width="2.28125" style="21" customWidth="1"/>
    <col min="11" max="11" width="5.57421875" style="21" bestFit="1" customWidth="1"/>
    <col min="12" max="12" width="3.28125" style="21" bestFit="1" customWidth="1"/>
    <col min="13" max="13" width="2.28125" style="21" customWidth="1"/>
    <col min="14" max="14" width="2.7109375" style="21" customWidth="1"/>
    <col min="15" max="15" width="2.00390625" style="21" customWidth="1"/>
    <col min="16" max="18" width="2.28125" style="21" customWidth="1"/>
    <col min="19" max="20" width="2.28125" style="24" customWidth="1"/>
    <col min="21" max="22" width="2.28125" style="21" customWidth="1"/>
    <col min="23" max="23" width="1.28515625" style="21" customWidth="1"/>
    <col min="24" max="24" width="3.140625" style="21" customWidth="1"/>
    <col min="25" max="25" width="1.7109375" style="21" customWidth="1"/>
    <col min="26" max="26" width="3.00390625" style="21" customWidth="1"/>
    <col min="27" max="27" width="4.7109375" style="21" customWidth="1"/>
    <col min="28" max="28" width="2.28125" style="21" customWidth="1"/>
    <col min="29" max="29" width="1.421875" style="21" customWidth="1"/>
    <col min="30" max="30" width="2.28125" style="21" customWidth="1"/>
    <col min="31" max="31" width="3.7109375" style="21" customWidth="1"/>
    <col min="32" max="32" width="2.421875" style="21" customWidth="1"/>
    <col min="33" max="33" width="2.28125" style="21" customWidth="1"/>
    <col min="34" max="34" width="1.7109375" style="21" customWidth="1"/>
    <col min="35" max="35" width="4.8515625" style="21" customWidth="1"/>
    <col min="36" max="38" width="3.00390625" style="21" customWidth="1"/>
    <col min="39" max="39" width="2.28125" style="22" customWidth="1"/>
    <col min="40" max="40" width="6.7109375" style="21" customWidth="1"/>
    <col min="41" max="41" width="0.13671875" style="21" customWidth="1"/>
    <col min="42" max="47" width="2.28125" style="21" customWidth="1"/>
    <col min="48" max="48" width="0.71875" style="21" customWidth="1"/>
    <col min="49" max="50" width="2.28125" style="21" customWidth="1"/>
    <col min="51" max="51" width="2.7109375" style="21" customWidth="1"/>
    <col min="52" max="52" width="2.28125" style="21" customWidth="1"/>
    <col min="53" max="53" width="10.57421875" style="21" hidden="1" customWidth="1"/>
    <col min="54" max="54" width="27.57421875" style="21" hidden="1" customWidth="1"/>
    <col min="55" max="55" width="21.00390625" style="21" hidden="1" customWidth="1"/>
    <col min="56" max="56" width="12.28125" style="21" hidden="1" customWidth="1"/>
    <col min="57" max="57" width="2.28125" style="21" hidden="1" customWidth="1"/>
    <col min="58" max="58" width="22.7109375" style="21" hidden="1" customWidth="1"/>
    <col min="59" max="142" width="2.28125" style="21" customWidth="1"/>
    <col min="143" max="16384" width="2.28125" style="21" customWidth="1"/>
  </cols>
  <sheetData>
    <row r="1" spans="1:55" ht="89.25" customHeight="1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62" t="s">
        <v>56</v>
      </c>
      <c r="BB1" s="63" t="s">
        <v>57</v>
      </c>
      <c r="BC1" s="63" t="s">
        <v>58</v>
      </c>
    </row>
    <row r="2" spans="1:55" ht="184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64" t="s">
        <v>59</v>
      </c>
      <c r="BB2" s="65" t="s">
        <v>57</v>
      </c>
      <c r="BC2" s="65" t="s">
        <v>60</v>
      </c>
    </row>
    <row r="3" spans="1:55" s="30" customFormat="1" ht="3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62" t="s">
        <v>61</v>
      </c>
      <c r="BB3" s="63" t="s">
        <v>57</v>
      </c>
      <c r="BC3" s="63" t="s">
        <v>62</v>
      </c>
    </row>
    <row r="4" spans="1:55" s="30" customFormat="1" ht="25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64" t="s">
        <v>63</v>
      </c>
      <c r="BB4" s="65" t="s">
        <v>64</v>
      </c>
      <c r="BC4" s="65" t="s">
        <v>65</v>
      </c>
    </row>
    <row r="5" spans="1:61" s="60" customFormat="1" ht="20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85" t="s">
        <v>49</v>
      </c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62" t="s">
        <v>66</v>
      </c>
      <c r="BB5" s="63" t="s">
        <v>64</v>
      </c>
      <c r="BC5" s="63" t="s">
        <v>67</v>
      </c>
      <c r="BD5" s="30"/>
      <c r="BE5" s="30"/>
      <c r="BF5" s="30"/>
      <c r="BG5" s="30"/>
      <c r="BH5" s="30"/>
      <c r="BI5" s="30"/>
    </row>
    <row r="6" spans="1:55" s="30" customFormat="1" ht="18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70" t="s">
        <v>56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64" t="s">
        <v>68</v>
      </c>
      <c r="BB6" s="65" t="s">
        <v>64</v>
      </c>
      <c r="BC6" s="65" t="s">
        <v>69</v>
      </c>
    </row>
    <row r="7" spans="1:55" s="30" customFormat="1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45" t="s">
        <v>44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62" t="s">
        <v>70</v>
      </c>
      <c r="BB7" s="63" t="s">
        <v>64</v>
      </c>
      <c r="BC7" s="63" t="s">
        <v>125</v>
      </c>
    </row>
    <row r="8" spans="1:55" s="30" customFormat="1" ht="8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64" t="s">
        <v>71</v>
      </c>
      <c r="BB8" s="65" t="s">
        <v>64</v>
      </c>
      <c r="BC8" s="65" t="s">
        <v>72</v>
      </c>
    </row>
    <row r="9" spans="1:55" s="30" customFormat="1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88" t="s">
        <v>40</v>
      </c>
      <c r="O9" s="88"/>
      <c r="P9" s="88"/>
      <c r="Q9" s="88"/>
      <c r="R9" s="88"/>
      <c r="S9" s="88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62" t="s">
        <v>73</v>
      </c>
      <c r="BB9" s="63" t="s">
        <v>74</v>
      </c>
      <c r="BC9" s="63" t="s">
        <v>126</v>
      </c>
    </row>
    <row r="10" spans="1:55" ht="36" customHeight="1">
      <c r="A10" s="42"/>
      <c r="B10" s="87" t="s">
        <v>54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64" t="s">
        <v>75</v>
      </c>
      <c r="BB10" s="65" t="s">
        <v>74</v>
      </c>
      <c r="BC10" s="65" t="s">
        <v>127</v>
      </c>
    </row>
    <row r="11" spans="1:55" s="30" customFormat="1" ht="60.75" customHeight="1">
      <c r="A11" s="35"/>
      <c r="B11" s="86" t="s">
        <v>122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62" t="s">
        <v>76</v>
      </c>
      <c r="BB11" s="63" t="s">
        <v>74</v>
      </c>
      <c r="BC11" s="63" t="s">
        <v>77</v>
      </c>
    </row>
    <row r="12" spans="1:55" s="30" customFormat="1" ht="25.5" customHeight="1">
      <c r="A12" s="35"/>
      <c r="B12" s="58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2" t="s">
        <v>6</v>
      </c>
      <c r="M12" s="92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89" t="s">
        <v>108</v>
      </c>
      <c r="AA12" s="89"/>
      <c r="AB12" s="89"/>
      <c r="AC12" s="89"/>
      <c r="AD12" s="89"/>
      <c r="AE12" s="89"/>
      <c r="AF12" s="89"/>
      <c r="AG12" s="89">
        <f>COUNTA(B14:E21)</f>
        <v>0</v>
      </c>
      <c r="AH12" s="89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64" t="s">
        <v>78</v>
      </c>
      <c r="BB12" s="65" t="s">
        <v>74</v>
      </c>
      <c r="BC12" s="65" t="s">
        <v>79</v>
      </c>
    </row>
    <row r="13" spans="1:55" s="30" customFormat="1" ht="56.25" customHeight="1">
      <c r="A13" s="35"/>
      <c r="B13" s="90" t="s">
        <v>109</v>
      </c>
      <c r="C13" s="90"/>
      <c r="D13" s="90"/>
      <c r="E13" s="90"/>
      <c r="F13" s="91" t="s">
        <v>110</v>
      </c>
      <c r="G13" s="91"/>
      <c r="H13" s="91"/>
      <c r="I13" s="91"/>
      <c r="J13" s="91"/>
      <c r="K13" s="91"/>
      <c r="L13" s="91" t="s">
        <v>111</v>
      </c>
      <c r="M13" s="91"/>
      <c r="N13" s="91"/>
      <c r="O13" s="91" t="s">
        <v>112</v>
      </c>
      <c r="P13" s="91"/>
      <c r="Q13" s="91"/>
      <c r="R13" s="91"/>
      <c r="S13" s="91"/>
      <c r="T13" s="91" t="s">
        <v>113</v>
      </c>
      <c r="U13" s="91"/>
      <c r="V13" s="91"/>
      <c r="W13" s="91"/>
      <c r="X13" s="91"/>
      <c r="Y13" s="91"/>
      <c r="Z13" s="91"/>
      <c r="AA13" s="165" t="s">
        <v>114</v>
      </c>
      <c r="AB13" s="165"/>
      <c r="AC13" s="165"/>
      <c r="AD13" s="165" t="s">
        <v>115</v>
      </c>
      <c r="AE13" s="165"/>
      <c r="AF13" s="165"/>
      <c r="AG13" s="165"/>
      <c r="AH13" s="165"/>
      <c r="AI13" s="91" t="s">
        <v>116</v>
      </c>
      <c r="AJ13" s="91"/>
      <c r="AK13" s="91"/>
      <c r="AL13" s="91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62" t="s">
        <v>80</v>
      </c>
      <c r="BB13" s="66" t="s">
        <v>128</v>
      </c>
      <c r="BC13" s="63" t="s">
        <v>81</v>
      </c>
    </row>
    <row r="14" spans="1:55" ht="18" customHeight="1">
      <c r="A14" s="42"/>
      <c r="B14" s="100"/>
      <c r="C14" s="100"/>
      <c r="D14" s="100"/>
      <c r="E14" s="100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56"/>
      <c r="AB14" s="156"/>
      <c r="AC14" s="156"/>
      <c r="AD14" s="156"/>
      <c r="AE14" s="156"/>
      <c r="AF14" s="156"/>
      <c r="AG14" s="156"/>
      <c r="AH14" s="156"/>
      <c r="AI14" s="103"/>
      <c r="AJ14" s="103"/>
      <c r="AK14" s="103"/>
      <c r="AL14" s="103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64" t="s">
        <v>82</v>
      </c>
      <c r="BB14" s="65" t="s">
        <v>83</v>
      </c>
      <c r="BC14" s="65" t="s">
        <v>84</v>
      </c>
    </row>
    <row r="15" spans="1:55" ht="18" customHeight="1">
      <c r="A15" s="42"/>
      <c r="B15" s="100"/>
      <c r="C15" s="100"/>
      <c r="D15" s="100"/>
      <c r="E15" s="100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56"/>
      <c r="AB15" s="156"/>
      <c r="AC15" s="156"/>
      <c r="AD15" s="156"/>
      <c r="AE15" s="156"/>
      <c r="AF15" s="156"/>
      <c r="AG15" s="156"/>
      <c r="AH15" s="156"/>
      <c r="AI15" s="103"/>
      <c r="AJ15" s="103"/>
      <c r="AK15" s="103"/>
      <c r="AL15" s="103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62" t="s">
        <v>85</v>
      </c>
      <c r="BB15" s="63" t="s">
        <v>83</v>
      </c>
      <c r="BC15" s="63" t="s">
        <v>86</v>
      </c>
    </row>
    <row r="16" spans="1:55" ht="18" customHeight="1">
      <c r="A16" s="42"/>
      <c r="B16" s="100"/>
      <c r="C16" s="100"/>
      <c r="D16" s="100"/>
      <c r="E16" s="100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56"/>
      <c r="AB16" s="156"/>
      <c r="AC16" s="156"/>
      <c r="AD16" s="156"/>
      <c r="AE16" s="156"/>
      <c r="AF16" s="156"/>
      <c r="AG16" s="156"/>
      <c r="AH16" s="156"/>
      <c r="AI16" s="103"/>
      <c r="AJ16" s="103"/>
      <c r="AK16" s="103"/>
      <c r="AL16" s="103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64" t="s">
        <v>87</v>
      </c>
      <c r="BB16" s="65" t="s">
        <v>83</v>
      </c>
      <c r="BC16" s="65" t="s">
        <v>88</v>
      </c>
    </row>
    <row r="17" spans="1:55" ht="18" customHeight="1">
      <c r="A17" s="42"/>
      <c r="B17" s="100"/>
      <c r="C17" s="100"/>
      <c r="D17" s="100"/>
      <c r="E17" s="100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56"/>
      <c r="AB17" s="156"/>
      <c r="AC17" s="156"/>
      <c r="AD17" s="156"/>
      <c r="AE17" s="156"/>
      <c r="AF17" s="156"/>
      <c r="AG17" s="156"/>
      <c r="AH17" s="156"/>
      <c r="AI17" s="103"/>
      <c r="AJ17" s="103"/>
      <c r="AK17" s="103"/>
      <c r="AL17" s="103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62" t="s">
        <v>45</v>
      </c>
      <c r="BB17" s="63" t="s">
        <v>89</v>
      </c>
      <c r="BC17" s="63" t="s">
        <v>90</v>
      </c>
    </row>
    <row r="18" spans="1:55" ht="18" customHeight="1">
      <c r="A18" s="42"/>
      <c r="B18" s="100"/>
      <c r="C18" s="100"/>
      <c r="D18" s="100"/>
      <c r="E18" s="100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56"/>
      <c r="AB18" s="156"/>
      <c r="AC18" s="156"/>
      <c r="AD18" s="156"/>
      <c r="AE18" s="156"/>
      <c r="AF18" s="156"/>
      <c r="AG18" s="156"/>
      <c r="AH18" s="156"/>
      <c r="AI18" s="103"/>
      <c r="AJ18" s="103"/>
      <c r="AK18" s="103"/>
      <c r="AL18" s="103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64" t="s">
        <v>91</v>
      </c>
      <c r="BB18" s="65" t="s">
        <v>89</v>
      </c>
      <c r="BC18" s="65" t="s">
        <v>92</v>
      </c>
    </row>
    <row r="19" spans="1:55" ht="18" customHeight="1">
      <c r="A19" s="42"/>
      <c r="B19" s="100"/>
      <c r="C19" s="100"/>
      <c r="D19" s="100"/>
      <c r="E19" s="100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56"/>
      <c r="AB19" s="156"/>
      <c r="AC19" s="156"/>
      <c r="AD19" s="156"/>
      <c r="AE19" s="156"/>
      <c r="AF19" s="156"/>
      <c r="AG19" s="156"/>
      <c r="AH19" s="156"/>
      <c r="AI19" s="103"/>
      <c r="AJ19" s="103"/>
      <c r="AK19" s="103"/>
      <c r="AL19" s="103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62" t="s">
        <v>93</v>
      </c>
      <c r="BB19" s="63" t="s">
        <v>89</v>
      </c>
      <c r="BC19" s="63" t="s">
        <v>129</v>
      </c>
    </row>
    <row r="20" spans="1:55" ht="18" customHeight="1">
      <c r="A20" s="42"/>
      <c r="B20" s="100"/>
      <c r="C20" s="100"/>
      <c r="D20" s="100"/>
      <c r="E20" s="100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56"/>
      <c r="AB20" s="156"/>
      <c r="AC20" s="156"/>
      <c r="AD20" s="156"/>
      <c r="AE20" s="156"/>
      <c r="AF20" s="156"/>
      <c r="AG20" s="156"/>
      <c r="AH20" s="156"/>
      <c r="AI20" s="103"/>
      <c r="AJ20" s="103"/>
      <c r="AK20" s="103"/>
      <c r="AL20" s="103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64" t="s">
        <v>94</v>
      </c>
      <c r="BB20" s="65" t="s">
        <v>95</v>
      </c>
      <c r="BC20" s="65" t="s">
        <v>96</v>
      </c>
    </row>
    <row r="21" spans="1:55" ht="18" customHeight="1">
      <c r="A21" s="42"/>
      <c r="B21" s="100"/>
      <c r="C21" s="100"/>
      <c r="D21" s="100"/>
      <c r="E21" s="100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56"/>
      <c r="AB21" s="156"/>
      <c r="AC21" s="156"/>
      <c r="AD21" s="156"/>
      <c r="AE21" s="156"/>
      <c r="AF21" s="156"/>
      <c r="AG21" s="156"/>
      <c r="AH21" s="156"/>
      <c r="AI21" s="103"/>
      <c r="AJ21" s="103"/>
      <c r="AK21" s="103"/>
      <c r="AL21" s="103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62" t="s">
        <v>97</v>
      </c>
      <c r="BB21" s="63" t="s">
        <v>95</v>
      </c>
      <c r="BC21" s="63" t="s">
        <v>98</v>
      </c>
    </row>
    <row r="22" spans="1:55" ht="6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64" t="s">
        <v>99</v>
      </c>
      <c r="BB22" s="65" t="s">
        <v>130</v>
      </c>
      <c r="BC22" s="65" t="s">
        <v>100</v>
      </c>
    </row>
    <row r="23" spans="1:55" ht="22.5" customHeight="1">
      <c r="A23" s="42"/>
      <c r="B23" s="166" t="s">
        <v>117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 t="s">
        <v>123</v>
      </c>
      <c r="N23" s="168"/>
      <c r="O23" s="168"/>
      <c r="P23" s="168"/>
      <c r="Q23" s="168"/>
      <c r="R23" s="168"/>
      <c r="S23" s="168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62" t="s">
        <v>101</v>
      </c>
      <c r="BB23" s="63" t="s">
        <v>130</v>
      </c>
      <c r="BC23" s="63" t="s">
        <v>102</v>
      </c>
    </row>
    <row r="24" spans="1:55" s="30" customFormat="1" ht="40.5" customHeight="1">
      <c r="A24" s="35"/>
      <c r="B24" s="158" t="s">
        <v>52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64" t="s">
        <v>103</v>
      </c>
      <c r="BB24" s="65" t="s">
        <v>130</v>
      </c>
      <c r="BC24" s="65" t="s">
        <v>104</v>
      </c>
    </row>
    <row r="25" spans="1:55" ht="31.5" customHeight="1">
      <c r="A25" s="42"/>
      <c r="B25" s="67" t="s">
        <v>55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62" t="s">
        <v>105</v>
      </c>
      <c r="BB25" s="63" t="s">
        <v>131</v>
      </c>
      <c r="BC25" s="63" t="s">
        <v>106</v>
      </c>
    </row>
    <row r="26" spans="1:55" s="30" customFormat="1" ht="21.75" customHeight="1">
      <c r="A26" s="35"/>
      <c r="B26" s="86" t="s">
        <v>51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64" t="s">
        <v>107</v>
      </c>
      <c r="BB26" s="65" t="s">
        <v>131</v>
      </c>
      <c r="BC26" s="65" t="s">
        <v>132</v>
      </c>
    </row>
    <row r="27" spans="1:52" ht="24.75" customHeight="1">
      <c r="A27" s="42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30" customFormat="1" ht="14.25" customHeight="1">
      <c r="A28" s="35"/>
      <c r="B28" s="99" t="s">
        <v>46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s="30" customFormat="1" ht="19.5">
      <c r="A29" s="35"/>
      <c r="B29" s="155" t="s">
        <v>48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57"/>
      <c r="AL29" s="57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ht="24.75" customHeight="1">
      <c r="A30" s="42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30" customFormat="1" ht="19.5">
      <c r="A31" s="35"/>
      <c r="B31" s="155" t="s">
        <v>47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9.5">
      <c r="A32" s="4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</row>
    <row r="33" spans="1:52" s="30" customFormat="1" ht="12.75" customHeight="1">
      <c r="A33" s="35"/>
      <c r="B33" s="99" t="s">
        <v>121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3" s="30" customFormat="1" ht="19.5">
      <c r="A34" s="35"/>
      <c r="B34" s="155" t="s">
        <v>41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56"/>
    </row>
    <row r="35" spans="1:52" s="30" customFormat="1" ht="12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6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s="30" customFormat="1" ht="19.5">
      <c r="A36" s="35"/>
      <c r="B36" s="102" t="s">
        <v>42</v>
      </c>
      <c r="C36" s="102"/>
      <c r="D36" s="102"/>
      <c r="E36" s="102"/>
      <c r="F36" s="102"/>
      <c r="G36" s="102"/>
      <c r="H36" s="153"/>
      <c r="I36" s="153"/>
      <c r="J36" s="153"/>
      <c r="K36" s="153"/>
      <c r="L36" s="153"/>
      <c r="M36" s="153"/>
      <c r="N36" s="153"/>
      <c r="O36" s="153"/>
      <c r="P36" s="153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s="30" customFormat="1" ht="12.75" customHeight="1">
      <c r="A37" s="35"/>
      <c r="B37" s="35"/>
      <c r="C37" s="35"/>
      <c r="D37" s="35"/>
      <c r="E37" s="35"/>
      <c r="F37" s="35"/>
      <c r="G37" s="35"/>
      <c r="H37" s="77" t="s">
        <v>11</v>
      </c>
      <c r="I37" s="77"/>
      <c r="J37" s="77"/>
      <c r="K37" s="77"/>
      <c r="L37" s="77"/>
      <c r="M37" s="77"/>
      <c r="N37" s="77"/>
      <c r="O37" s="77"/>
      <c r="P37" s="77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s="30" customFormat="1" ht="19.5">
      <c r="A38" s="35"/>
      <c r="B38" s="101" t="s">
        <v>43</v>
      </c>
      <c r="C38" s="101"/>
      <c r="D38" s="101"/>
      <c r="E38" s="101"/>
      <c r="F38" s="101"/>
      <c r="G38" s="101"/>
      <c r="H38" s="157"/>
      <c r="I38" s="157"/>
      <c r="J38" s="157"/>
      <c r="K38" s="157"/>
      <c r="L38" s="157"/>
      <c r="M38" s="157"/>
      <c r="N38" s="157"/>
      <c r="O38" s="157"/>
      <c r="P38" s="157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2" s="30" customFormat="1" ht="15">
      <c r="A39" s="35"/>
      <c r="B39" s="35"/>
      <c r="C39" s="35"/>
      <c r="D39" s="35"/>
      <c r="E39" s="35"/>
      <c r="F39" s="35"/>
      <c r="G39" s="35"/>
      <c r="H39" s="77" t="s">
        <v>11</v>
      </c>
      <c r="I39" s="77"/>
      <c r="J39" s="77"/>
      <c r="K39" s="77"/>
      <c r="L39" s="77"/>
      <c r="M39" s="77"/>
      <c r="N39" s="77"/>
      <c r="O39" s="77"/>
      <c r="P39" s="77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s="30" customFormat="1" ht="15">
      <c r="A40" s="46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s="30" customFormat="1" ht="17.25" customHeight="1">
      <c r="A41" s="4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s="30" customFormat="1" ht="15" customHeight="1">
      <c r="A42" s="73" t="s">
        <v>0</v>
      </c>
      <c r="B42" s="73"/>
      <c r="C42" s="73"/>
      <c r="D42" s="73"/>
      <c r="E42" s="73"/>
      <c r="F42" s="73"/>
      <c r="G42" s="73"/>
      <c r="H42" s="73"/>
      <c r="I42" s="73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5"/>
      <c r="U42" s="14"/>
      <c r="V42" s="14"/>
      <c r="W42" s="17" t="s">
        <v>22</v>
      </c>
      <c r="X42" s="14"/>
      <c r="Y42" s="14"/>
      <c r="Z42" s="14"/>
      <c r="AA42" s="14"/>
      <c r="AB42" s="14"/>
      <c r="AC42" s="14"/>
      <c r="AD42" s="14"/>
      <c r="AE42" s="14"/>
      <c r="AF42" s="96" t="s">
        <v>120</v>
      </c>
      <c r="AG42" s="96"/>
      <c r="AH42" s="96"/>
      <c r="AI42" s="96"/>
      <c r="AJ42" s="96"/>
      <c r="AK42" s="96"/>
      <c r="AL42" s="96"/>
      <c r="AM42" s="13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s="30" customFormat="1" ht="23.25" customHeight="1">
      <c r="A43" s="72" t="str">
        <f>VLOOKUP($W$6,$BA$1:$BG$27,2,0)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1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7" t="s">
        <v>6</v>
      </c>
      <c r="AF43" s="161"/>
      <c r="AG43" s="161"/>
      <c r="AH43" s="161"/>
      <c r="AI43" s="161"/>
      <c r="AJ43" s="161"/>
      <c r="AK43" s="161"/>
      <c r="AL43" s="40" t="s">
        <v>5</v>
      </c>
      <c r="AM43" s="13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s="30" customFormat="1" ht="16.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1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3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 s="30" customFormat="1" ht="27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15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3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1:52" s="30" customFormat="1" ht="27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3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3" s="30" customFormat="1" ht="19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15"/>
      <c r="U47" s="14"/>
      <c r="V47" s="14"/>
      <c r="W47" s="33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3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47"/>
    </row>
    <row r="48" spans="1:53" s="30" customFormat="1" ht="76.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1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3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47"/>
    </row>
    <row r="49" spans="1:52" s="30" customFormat="1" ht="8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15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3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1:52" s="30" customFormat="1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5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3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3" s="30" customFormat="1" ht="21" customHeight="1">
      <c r="A51" s="73" t="s">
        <v>1</v>
      </c>
      <c r="B51" s="73"/>
      <c r="C51" s="73"/>
      <c r="D51" s="73"/>
      <c r="E51" s="73"/>
      <c r="F51" s="73"/>
      <c r="G51" s="14"/>
      <c r="H51" s="14"/>
      <c r="I51" s="95" t="str">
        <f>B10</f>
        <v>Указать полное наименование владельца (вместо данного текста)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13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43"/>
    </row>
    <row r="52" spans="1:52" s="43" customFormat="1" ht="36.75" customHeight="1">
      <c r="A52" s="14"/>
      <c r="B52" s="14"/>
      <c r="C52" s="14"/>
      <c r="D52" s="14"/>
      <c r="E52" s="14"/>
      <c r="F52" s="14"/>
      <c r="G52" s="14"/>
      <c r="H52" s="14"/>
      <c r="I52" s="83">
        <f>B30</f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14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s="43" customFormat="1" ht="90" customHeight="1">
      <c r="A53" s="73" t="s">
        <v>18</v>
      </c>
      <c r="B53" s="73"/>
      <c r="C53" s="73"/>
      <c r="D53" s="73"/>
      <c r="E53" s="73"/>
      <c r="F53" s="73"/>
      <c r="G53" s="14"/>
      <c r="H53" s="14"/>
      <c r="I53" s="95">
        <f>B32</f>
        <v>0</v>
      </c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13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s="43" customFormat="1" ht="12" customHeight="1">
      <c r="A54" s="14"/>
      <c r="B54" s="14"/>
      <c r="C54" s="14"/>
      <c r="D54" s="14"/>
      <c r="E54" s="14"/>
      <c r="F54" s="14"/>
      <c r="G54" s="14"/>
      <c r="H54" s="14"/>
      <c r="I54" s="160" t="s">
        <v>27</v>
      </c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3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52" s="43" customFormat="1" ht="18" customHeight="1">
      <c r="A55" s="72" t="s">
        <v>26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164">
        <f>N12</f>
        <v>0</v>
      </c>
      <c r="U55" s="164"/>
      <c r="V55" s="164"/>
      <c r="W55" s="164"/>
      <c r="X55" s="164"/>
      <c r="Y55" s="164"/>
      <c r="Z55" s="164"/>
      <c r="AA55" s="36" t="s">
        <v>20</v>
      </c>
      <c r="AB55" s="119">
        <f>C12</f>
        <v>0</v>
      </c>
      <c r="AC55" s="120"/>
      <c r="AD55" s="120"/>
      <c r="AE55" s="120"/>
      <c r="AF55" s="120"/>
      <c r="AG55" s="120"/>
      <c r="AH55" s="120"/>
      <c r="AI55" s="37"/>
      <c r="AJ55" s="37"/>
      <c r="AK55" s="37"/>
      <c r="AL55" s="41"/>
      <c r="AM55" s="13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9"/>
      <c r="AZ55" s="35"/>
    </row>
    <row r="56" spans="1:52" s="43" customFormat="1" ht="10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T56" s="15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3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9"/>
      <c r="AZ56" s="35"/>
    </row>
    <row r="57" spans="1:52" s="43" customFormat="1" ht="47.25" customHeight="1">
      <c r="A57" s="104" t="s">
        <v>39</v>
      </c>
      <c r="B57" s="104"/>
      <c r="C57" s="104"/>
      <c r="D57" s="118" t="s">
        <v>7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84" t="s">
        <v>8</v>
      </c>
      <c r="Y57" s="84"/>
      <c r="Z57" s="84"/>
      <c r="AA57" s="84" t="s">
        <v>35</v>
      </c>
      <c r="AB57" s="84"/>
      <c r="AC57" s="84"/>
      <c r="AD57" s="84" t="s">
        <v>32</v>
      </c>
      <c r="AE57" s="84"/>
      <c r="AF57" s="84"/>
      <c r="AG57" s="84" t="s">
        <v>33</v>
      </c>
      <c r="AH57" s="84"/>
      <c r="AI57" s="84"/>
      <c r="AJ57" s="84" t="s">
        <v>34</v>
      </c>
      <c r="AK57" s="84"/>
      <c r="AL57" s="84"/>
      <c r="AM57" s="13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9"/>
      <c r="AZ57" s="35"/>
    </row>
    <row r="58" spans="1:52" s="43" customFormat="1" ht="55.5" customHeight="1">
      <c r="A58" s="121" t="s">
        <v>118</v>
      </c>
      <c r="B58" s="122"/>
      <c r="C58" s="123"/>
      <c r="D58" s="68" t="s">
        <v>119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105">
        <f>AG12</f>
        <v>0</v>
      </c>
      <c r="Y58" s="105"/>
      <c r="Z58" s="105"/>
      <c r="AA58" s="82">
        <v>50.88</v>
      </c>
      <c r="AB58" s="105"/>
      <c r="AC58" s="105"/>
      <c r="AD58" s="82">
        <f>X58*AA58</f>
        <v>0</v>
      </c>
      <c r="AE58" s="82"/>
      <c r="AF58" s="82"/>
      <c r="AG58" s="82">
        <f>ROUND(AD58*0.2,2)</f>
        <v>0</v>
      </c>
      <c r="AH58" s="82"/>
      <c r="AI58" s="82"/>
      <c r="AJ58" s="82">
        <f>AD58+AG58</f>
        <v>0</v>
      </c>
      <c r="AK58" s="82"/>
      <c r="AL58" s="82"/>
      <c r="AM58" s="13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9"/>
      <c r="AZ58" s="35"/>
    </row>
    <row r="59" spans="1:52" s="43" customFormat="1" ht="16.5" customHeight="1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5"/>
      <c r="T59" s="14"/>
      <c r="U59" s="14"/>
      <c r="V59" s="17"/>
      <c r="W59" s="14"/>
      <c r="X59" s="19" t="s">
        <v>9</v>
      </c>
      <c r="Y59" s="14"/>
      <c r="Z59" s="14"/>
      <c r="AA59" s="27"/>
      <c r="AB59" s="27"/>
      <c r="AC59" s="27"/>
      <c r="AD59" s="114">
        <f>SUMIF(AD58:AF58,"&gt;0",AD58:AF58)</f>
        <v>0</v>
      </c>
      <c r="AE59" s="115"/>
      <c r="AF59" s="116"/>
      <c r="AG59" s="114">
        <f>SUMIF(AG58:AI58,"&gt;0",AG58:AI58)</f>
        <v>0</v>
      </c>
      <c r="AH59" s="115"/>
      <c r="AI59" s="116"/>
      <c r="AJ59" s="114">
        <f>SUMIF(AJ58:AL58,"&gt;0",AJ58:AL58)</f>
        <v>0</v>
      </c>
      <c r="AK59" s="115"/>
      <c r="AL59" s="116"/>
      <c r="AM59" s="13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s="43" customFormat="1" ht="2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/>
      <c r="T60" s="15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3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s="43" customFormat="1" ht="13.5" customHeight="1">
      <c r="A61" s="106" t="s">
        <v>10</v>
      </c>
      <c r="B61" s="106"/>
      <c r="C61" s="106"/>
      <c r="D61" s="106"/>
      <c r="E61" s="106"/>
      <c r="F61" s="106"/>
      <c r="G61" s="106"/>
      <c r="H61" s="113" t="str">
        <f>SUBSTITUTE(PROPER(INDEX(n_4,MID(TEXT(AJ59,n0),1,1)+1)&amp;INDEX(n0x,MID(TEXT(AJ59,n0),2,1)+1,MID(TEXT(AJ59,n0),3,1)+1)&amp;IF(-MID(TEXT(AJ59,n0),1,3),"миллиард"&amp;VLOOKUP(MID(TEXT(AJ59,n0),3,1)*AND(MID(TEXT(AJ59,n0),2,1)-1),мил,2),"")&amp;INDEX(n_4,MID(TEXT(AJ59,n0),4,1)+1)&amp;INDEX(n0x,MID(TEXT(AJ59,n0),5,1)+1,MID(TEXT(AJ59,n0),6,1)+1)&amp;IF(-MID(TEXT(AJ59,n0),4,3),"миллион"&amp;VLOOKUP(MID(TEXT(AJ59,n0),6,1)*AND(MID(TEXT(AJ59,n0),5,1)-1),мил,2),"")&amp;INDEX(n_4,MID(TEXT(AJ59,n0),7,1)+1)&amp;INDEX(n1x,MID(TEXT(AJ59,n0),8,1)+1,MID(TEXT(AJ59,n0),9,1)+1)&amp;IF(-MID(TEXT(AJ59,n0),7,3),VLOOKUP(MID(TEXT(AJ59,n0),9,1)*AND(MID(TEXT(AJ59,n0),8,1)-1),тыс,2),"")&amp;INDEX(n_4,MID(TEXT(AJ59,n0),10,1)+1)&amp;INDEX(n0x,MID(TEXT(AJ59,n0),11,1)+1,MID(TEXT(AJ59,n0),12,1)+1)),"z"," ")&amp;IF(TRUNC(TEXT(AJ59,n0)),"","Ноль ")&amp;"рубл"&amp;VLOOKUP(MOD(MAX(MOD(MID(TEXT(AJ59,n0),11,2)-11,100),9),10),{0,"ь ";1,"я ";4,"ей "},2)&amp;RIGHT(TEXT(AJ59,n0),2)&amp;" копе"&amp;VLOOKUP(MOD(MAX(MOD(RIGHT(TEXT(AJ59,n0),2)-11,100),9),10),{0,"йка";1,"йки";4,"ек"},2)</f>
        <v>Ноль рублей 00 копеек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36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5" s="43" customFormat="1" ht="18" customHeight="1">
      <c r="A62" s="106" t="s">
        <v>19</v>
      </c>
      <c r="B62" s="106"/>
      <c r="C62" s="106"/>
      <c r="D62" s="106"/>
      <c r="E62" s="106"/>
      <c r="F62" s="106"/>
      <c r="G62" s="106"/>
      <c r="H62" s="109" t="str">
        <f>SUBSTITUTE(PROPER(INDEX(n_4,MID(TEXT(AG59,n0),1,1)+1)&amp;INDEX(n0x,MID(TEXT(AG59,n0),2,1)+1,MID(TEXT(AG59,n0),3,1)+1)&amp;IF(-MID(TEXT(AG59,n0),1,3),"миллиард"&amp;VLOOKUP(MID(TEXT(AG59,n0),3,1)*AND(MID(TEXT(AG59,n0),2,1)-1),мил,2),"")&amp;INDEX(n_4,MID(TEXT(AG59,n0),4,1)+1)&amp;INDEX(n0x,MID(TEXT(AG59,n0),5,1)+1,MID(TEXT(AG59,n0),6,1)+1)&amp;IF(-MID(TEXT(AG59,n0),4,3),"миллион"&amp;VLOOKUP(MID(TEXT(AG59,n0),6,1)*AND(MID(TEXT(AG59,n0),5,1)-1),мил,2),"")&amp;INDEX(n_4,MID(TEXT(AG59,n0),7,1)+1)&amp;INDEX(n1x,MID(TEXT(AG59,n0),8,1)+1,MID(TEXT(AG59,n0),9,1)+1)&amp;IF(-MID(TEXT(AG59,n0),7,3),VLOOKUP(MID(TEXT(AG59,n0),9,1)*AND(MID(TEXT(AG59,n0),8,1)-1),тыс,2),"")&amp;INDEX(n_4,MID(TEXT(AG59,n0),10,1)+1)&amp;INDEX(n0x,MID(TEXT(AG59,n0),11,1)+1,MID(TEXT(AG59,n0),12,1)+1)),"z"," ")&amp;IF(TRUNC(TEXT(AG59,n0)),"","Ноль ")&amp;"рубл"&amp;VLOOKUP(MOD(MAX(MOD(MID(TEXT(AG59,n0),11,2)-11,100),9),10),{0,"ь ";1,"я ";4,"ей "},2)&amp;RIGHT(TEXT(AG59,n0),2)&amp;" копе"&amp;VLOOKUP(MOD(MAX(MOD(RIGHT(TEXT(AG59,n0),2)-11,100),9),10),{0,"йка";1,"йки";4,"ек"},2)</f>
        <v>Ноль рублей 00 копеек</v>
      </c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36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Z62" s="35"/>
      <c r="BA62"/>
      <c r="BB62"/>
      <c r="BC62"/>
    </row>
    <row r="63" spans="1:55" s="43" customFormat="1" ht="17.25" customHeight="1">
      <c r="A63" s="72" t="s">
        <v>29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Z63" s="35"/>
      <c r="BA63"/>
      <c r="BB63"/>
      <c r="BC63"/>
    </row>
    <row r="64" spans="1:55" s="43" customFormat="1" ht="17.25" customHeight="1">
      <c r="A64" s="72" t="s">
        <v>21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36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Z64" s="35"/>
      <c r="BA64"/>
      <c r="BB64"/>
      <c r="BC64"/>
    </row>
    <row r="65" spans="1:55" s="43" customFormat="1" ht="15" customHeight="1">
      <c r="A65" s="72" t="s">
        <v>28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36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Z65" s="35"/>
      <c r="BA65"/>
      <c r="BB65"/>
      <c r="BC65"/>
    </row>
    <row r="66" spans="1:55" s="43" customFormat="1" ht="8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Z66" s="35"/>
      <c r="BA66"/>
      <c r="BB66"/>
      <c r="BC66"/>
    </row>
    <row r="67" spans="1:55" s="43" customFormat="1" ht="78.75" customHeight="1">
      <c r="A67" s="117" t="str">
        <f>VLOOKUP($W$6,$BA$1:$BG$27,3,0)</f>
        <v>Начальник Брестского областного 
управления Госпромнадзора
___________________________ И.Г.Калишук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37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Z67" s="35"/>
      <c r="BA67"/>
      <c r="BB67"/>
      <c r="BC67"/>
    </row>
    <row r="68" spans="1:55" s="43" customFormat="1" ht="4.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37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5"/>
      <c r="AG68" s="125"/>
      <c r="AH68" s="125"/>
      <c r="AI68" s="125"/>
      <c r="AJ68" s="125"/>
      <c r="AK68" s="125"/>
      <c r="AL68" s="125"/>
      <c r="AM68" s="36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Z68" s="35"/>
      <c r="BA68"/>
      <c r="BB68"/>
      <c r="BC68"/>
    </row>
    <row r="69" spans="1:55" s="43" customFormat="1" ht="9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/>
      <c r="T69" s="37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36"/>
      <c r="AG69" s="36"/>
      <c r="AH69" s="36"/>
      <c r="AI69" s="36"/>
      <c r="AJ69" s="36"/>
      <c r="AK69" s="36"/>
      <c r="AL69" s="36"/>
      <c r="AM69" s="36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Z69" s="35"/>
      <c r="BA69"/>
      <c r="BB69"/>
      <c r="BC69"/>
    </row>
    <row r="70" spans="1:55" s="43" customFormat="1" ht="16.5" customHeight="1">
      <c r="A70" s="36" t="s">
        <v>12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37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Z70" s="35"/>
      <c r="BA70"/>
      <c r="BB70"/>
      <c r="BC70"/>
    </row>
    <row r="71" spans="1:240" s="48" customFormat="1" ht="13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6"/>
      <c r="T71" s="16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43"/>
      <c r="AZ71" s="35"/>
      <c r="BA71"/>
      <c r="BB71"/>
      <c r="BC71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</row>
    <row r="72" spans="1:55" s="43" customFormat="1" ht="13.5" customHeight="1">
      <c r="A72" s="71" t="s">
        <v>0</v>
      </c>
      <c r="B72" s="71"/>
      <c r="C72" s="71"/>
      <c r="D72" s="71"/>
      <c r="E72" s="71"/>
      <c r="F72" s="71"/>
      <c r="G72" s="71"/>
      <c r="H72" s="71"/>
      <c r="I72" s="14"/>
      <c r="J72" s="14"/>
      <c r="K72" s="14"/>
      <c r="L72" s="14"/>
      <c r="M72" s="14"/>
      <c r="N72" s="14"/>
      <c r="O72" s="14"/>
      <c r="P72" s="14"/>
      <c r="Q72" s="14"/>
      <c r="R72" s="131" t="s">
        <v>1</v>
      </c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Z72" s="35"/>
      <c r="BA72"/>
      <c r="BB72"/>
      <c r="BC72"/>
    </row>
    <row r="73" spans="1:55" s="43" customFormat="1" ht="13.5" customHeight="1">
      <c r="A73" s="72" t="str">
        <f>A43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14"/>
      <c r="R73" s="127" t="str">
        <f>I51</f>
        <v>Указать полное наименование владельца (вместо данного текста)</v>
      </c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3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57"/>
      <c r="AZ73" s="57"/>
      <c r="BA73"/>
      <c r="BB73"/>
      <c r="BC73"/>
    </row>
    <row r="74" spans="1:240" s="43" customFormat="1" ht="15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14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3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57"/>
      <c r="AY74" s="57"/>
      <c r="AZ74" s="57"/>
      <c r="BA74" s="49"/>
      <c r="BB74" s="50"/>
      <c r="BC74" s="51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</row>
    <row r="75" spans="1:55" s="43" customFormat="1" ht="14.2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14"/>
      <c r="R75" s="20" t="s">
        <v>24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57"/>
      <c r="AY75" s="57"/>
      <c r="AZ75" s="57"/>
      <c r="BA75" s="49"/>
      <c r="BB75" s="50"/>
      <c r="BC75" s="51"/>
    </row>
    <row r="76" spans="1:55" s="43" customFormat="1" ht="29.2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14"/>
      <c r="R76" s="129">
        <f>I52</f>
        <v>0</v>
      </c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3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57"/>
      <c r="AY76" s="57"/>
      <c r="AZ76" s="57"/>
      <c r="BA76" s="49"/>
      <c r="BB76" s="50"/>
      <c r="BC76" s="51"/>
    </row>
    <row r="77" spans="1:55" s="43" customFormat="1" ht="28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14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3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57"/>
      <c r="AY77" s="57"/>
      <c r="AZ77" s="57"/>
      <c r="BA77" s="49"/>
      <c r="BB77" s="50"/>
      <c r="BC77" s="51"/>
    </row>
    <row r="78" spans="1:58" s="43" customFormat="1" ht="1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14"/>
      <c r="R78" s="130" t="s">
        <v>25</v>
      </c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57"/>
      <c r="AY78" s="57"/>
      <c r="AZ78" s="57"/>
      <c r="BA78" s="49"/>
      <c r="BB78" s="50"/>
      <c r="BC78" s="51"/>
      <c r="BD78" s="52"/>
      <c r="BE78" s="52"/>
      <c r="BF78" s="52"/>
    </row>
    <row r="79" spans="1:70" s="43" customFormat="1" ht="56.2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14"/>
      <c r="R79" s="130">
        <f>I53</f>
        <v>0</v>
      </c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57"/>
      <c r="AY79" s="57"/>
      <c r="AZ79" s="57"/>
      <c r="BA79" s="49"/>
      <c r="BB79" s="50"/>
      <c r="BC79" s="51"/>
      <c r="BD79" s="53"/>
      <c r="BE79" s="53"/>
      <c r="BF79" s="53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</row>
    <row r="80" spans="1:58" s="43" customFormat="1" ht="14.2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14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57"/>
      <c r="AY80" s="57"/>
      <c r="AZ80" s="57"/>
      <c r="BA80" s="49"/>
      <c r="BB80" s="50"/>
      <c r="BC80" s="51"/>
      <c r="BD80" s="52"/>
      <c r="BE80" s="52"/>
      <c r="BF80" s="52"/>
    </row>
    <row r="81" spans="1:240" s="54" customFormat="1" ht="11.2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14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57"/>
      <c r="AY81" s="57"/>
      <c r="AZ81" s="57"/>
      <c r="BA81" s="52"/>
      <c r="BB81" s="52"/>
      <c r="BC81" s="52"/>
      <c r="BD81" s="52"/>
      <c r="BE81" s="52"/>
      <c r="BF81" s="52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</row>
    <row r="82" spans="1:58" s="43" customFormat="1" ht="21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28" t="s">
        <v>2</v>
      </c>
      <c r="O82" s="128"/>
      <c r="P82" s="128"/>
      <c r="Q82" s="128"/>
      <c r="R82" s="128"/>
      <c r="S82" s="126" t="str">
        <f>AF42</f>
        <v>ЭФИ/АЦ</v>
      </c>
      <c r="T82" s="126"/>
      <c r="U82" s="126"/>
      <c r="V82" s="126"/>
      <c r="W82" s="126"/>
      <c r="X82" s="126"/>
      <c r="Y82" s="126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3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57"/>
      <c r="AY82" s="57"/>
      <c r="AZ82" s="57"/>
      <c r="BA82" s="52"/>
      <c r="BB82" s="52"/>
      <c r="BC82" s="52"/>
      <c r="BD82" s="52"/>
      <c r="BE82" s="52"/>
      <c r="BF82" s="52"/>
    </row>
    <row r="83" spans="1:58" s="43" customFormat="1" ht="1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3"/>
      <c r="N83" s="17" t="s">
        <v>3</v>
      </c>
      <c r="O83" s="14"/>
      <c r="P83" s="14"/>
      <c r="Q83" s="14"/>
      <c r="R83" s="14"/>
      <c r="S83" s="15"/>
      <c r="T83" s="15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3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D83" s="52"/>
      <c r="BE83" s="52"/>
      <c r="BF83" s="52"/>
    </row>
    <row r="84" spans="1:240" s="43" customFormat="1" ht="20.25" customHeight="1">
      <c r="A84" s="18"/>
      <c r="B84" s="163" t="s">
        <v>30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34">
        <f>AB55</f>
        <v>0</v>
      </c>
      <c r="M84" s="135"/>
      <c r="N84" s="135"/>
      <c r="O84" s="135"/>
      <c r="P84" s="135"/>
      <c r="Q84" s="135"/>
      <c r="R84" s="135"/>
      <c r="S84" s="135"/>
      <c r="T84" s="135"/>
      <c r="U84" s="14" t="s">
        <v>6</v>
      </c>
      <c r="V84" s="14"/>
      <c r="W84" s="108">
        <f>T55</f>
        <v>0</v>
      </c>
      <c r="X84" s="108"/>
      <c r="Y84" s="108"/>
      <c r="Z84" s="108"/>
      <c r="AA84" s="108"/>
      <c r="AB84" s="108"/>
      <c r="AC84" s="31" t="e">
        <f>#REF!</f>
        <v>#REF!</v>
      </c>
      <c r="AD84" s="14"/>
      <c r="AE84" s="14"/>
      <c r="AF84" s="14"/>
      <c r="AG84" s="14"/>
      <c r="AH84" s="14"/>
      <c r="AI84" s="14"/>
      <c r="AJ84" s="14"/>
      <c r="AK84" s="14"/>
      <c r="AL84" s="14"/>
      <c r="AM84" s="13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D84" s="52"/>
      <c r="BE84" s="52"/>
      <c r="BF84" s="52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</row>
    <row r="85" spans="1:58" s="43" customFormat="1" ht="18.75" customHeight="1">
      <c r="A85" s="17" t="s">
        <v>4</v>
      </c>
      <c r="B85" s="159"/>
      <c r="C85" s="159"/>
      <c r="D85" s="17" t="s">
        <v>4</v>
      </c>
      <c r="E85" s="142"/>
      <c r="F85" s="142"/>
      <c r="G85" s="142"/>
      <c r="H85" s="142"/>
      <c r="I85" s="142"/>
      <c r="J85" s="142"/>
      <c r="K85" s="142"/>
      <c r="L85" s="34" t="s">
        <v>5</v>
      </c>
      <c r="M85" s="14"/>
      <c r="N85" s="14"/>
      <c r="O85" s="32"/>
      <c r="P85" s="32"/>
      <c r="Q85" s="32"/>
      <c r="R85" s="32"/>
      <c r="S85" s="32"/>
      <c r="T85" s="32"/>
      <c r="U85" s="14"/>
      <c r="V85" s="14"/>
      <c r="W85" s="26"/>
      <c r="X85" s="26"/>
      <c r="Y85" s="26"/>
      <c r="Z85" s="26"/>
      <c r="AA85" s="26"/>
      <c r="AB85" s="26"/>
      <c r="AC85" s="26"/>
      <c r="AD85" s="14"/>
      <c r="AE85" s="14"/>
      <c r="AF85" s="14"/>
      <c r="AG85" s="14"/>
      <c r="AH85" s="14"/>
      <c r="AI85" s="14"/>
      <c r="AJ85" s="14"/>
      <c r="AK85" s="14"/>
      <c r="AL85" s="14"/>
      <c r="AM85" s="13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D85" s="52"/>
      <c r="BE85" s="52"/>
      <c r="BF85" s="52"/>
    </row>
    <row r="86" spans="1:58" s="43" customFormat="1" ht="16.5" customHeight="1">
      <c r="A86" s="107" t="s">
        <v>50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3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54"/>
      <c r="BB86" s="54"/>
      <c r="BC86" s="54"/>
      <c r="BD86" s="52"/>
      <c r="BE86" s="52"/>
      <c r="BF86" s="52"/>
    </row>
    <row r="87" spans="1:58" s="43" customFormat="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  <c r="T87" s="1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3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D87" s="52"/>
      <c r="BE87" s="52"/>
      <c r="BF87" s="52"/>
    </row>
    <row r="88" spans="1:52" s="43" customFormat="1" ht="53.25" customHeight="1">
      <c r="A88" s="136" t="s">
        <v>39</v>
      </c>
      <c r="B88" s="137"/>
      <c r="C88" s="138"/>
      <c r="D88" s="150" t="s">
        <v>7</v>
      </c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2"/>
      <c r="X88" s="139" t="s">
        <v>8</v>
      </c>
      <c r="Y88" s="140"/>
      <c r="Z88" s="141"/>
      <c r="AA88" s="84" t="s">
        <v>35</v>
      </c>
      <c r="AB88" s="84"/>
      <c r="AC88" s="84"/>
      <c r="AD88" s="84" t="s">
        <v>32</v>
      </c>
      <c r="AE88" s="84"/>
      <c r="AF88" s="84"/>
      <c r="AG88" s="84" t="s">
        <v>33</v>
      </c>
      <c r="AH88" s="84"/>
      <c r="AI88" s="84"/>
      <c r="AJ88" s="139" t="s">
        <v>34</v>
      </c>
      <c r="AK88" s="140"/>
      <c r="AL88" s="141"/>
      <c r="AM88" s="13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</row>
    <row r="89" spans="1:240" s="30" customFormat="1" ht="55.5" customHeight="1">
      <c r="A89" s="74" t="str">
        <f>A58</f>
        <v>12.11.</v>
      </c>
      <c r="B89" s="75"/>
      <c r="C89" s="76"/>
      <c r="D89" s="68" t="str">
        <f>D58</f>
        <v> Проведение электрофизических измерений на автомобильной цистерне, предназначенной для перевозки опасных грузов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105">
        <f>X58</f>
        <v>0</v>
      </c>
      <c r="Y89" s="105"/>
      <c r="Z89" s="105"/>
      <c r="AA89" s="82">
        <f>AA58</f>
        <v>50.88</v>
      </c>
      <c r="AB89" s="82"/>
      <c r="AC89" s="82"/>
      <c r="AD89" s="82">
        <f>X89*AA89</f>
        <v>0</v>
      </c>
      <c r="AE89" s="82"/>
      <c r="AF89" s="82"/>
      <c r="AG89" s="82">
        <f>ROUND(AD89*0.2,2)</f>
        <v>0</v>
      </c>
      <c r="AH89" s="82"/>
      <c r="AI89" s="82"/>
      <c r="AJ89" s="79">
        <f>AD89+AG89</f>
        <v>0</v>
      </c>
      <c r="AK89" s="80"/>
      <c r="AL89" s="81"/>
      <c r="AM89" s="13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43"/>
      <c r="BB89" s="43"/>
      <c r="BC89" s="43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</row>
    <row r="90" spans="1:240" s="41" customFormat="1" ht="19.5" customHeight="1" thickBo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4"/>
      <c r="U90" s="14"/>
      <c r="V90" s="14"/>
      <c r="W90" s="14"/>
      <c r="X90" s="19" t="s">
        <v>9</v>
      </c>
      <c r="Y90" s="14"/>
      <c r="Z90" s="14"/>
      <c r="AA90" s="27"/>
      <c r="AB90" s="27"/>
      <c r="AC90" s="27"/>
      <c r="AD90" s="110">
        <f>SUMIF(AD89:AF89,"&gt;0",AD89:AF89)</f>
        <v>0</v>
      </c>
      <c r="AE90" s="111"/>
      <c r="AF90" s="112"/>
      <c r="AG90" s="110">
        <f>SUMIF(AG89:AI89,"&gt;0",AG89:AI89)</f>
        <v>0</v>
      </c>
      <c r="AH90" s="111"/>
      <c r="AI90" s="112"/>
      <c r="AJ90" s="110">
        <f>SUMIF(AJ89:AL89,"&gt;0",AJ89:AL89)</f>
        <v>0</v>
      </c>
      <c r="AK90" s="111"/>
      <c r="AL90" s="112"/>
      <c r="AM90" s="13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</row>
    <row r="91" spans="1:52" s="30" customFormat="1" ht="13.5" customHeight="1">
      <c r="A91" s="133" t="s">
        <v>36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</row>
    <row r="92" spans="1:52" s="30" customFormat="1" ht="13.5" customHeight="1">
      <c r="A92" s="133" t="s">
        <v>31</v>
      </c>
      <c r="B92" s="133"/>
      <c r="C92" s="133"/>
      <c r="D92" s="133"/>
      <c r="E92" s="133"/>
      <c r="F92" s="133"/>
      <c r="G92" s="133"/>
      <c r="H92" s="113" t="str">
        <f>SUBSTITUTE(PROPER(INDEX(n_4,MID(TEXT(AJ90,n0),1,1)+1)&amp;INDEX(n0x,MID(TEXT(AJ90,n0),2,1)+1,MID(TEXT(AJ90,n0),3,1)+1)&amp;IF(-MID(TEXT(AJ90,n0),1,3),"миллиард"&amp;VLOOKUP(MID(TEXT(AJ90,n0),3,1)*AND(MID(TEXT(AJ90,n0),2,1)-1),мил,2),"")&amp;INDEX(n_4,MID(TEXT(AJ90,n0),4,1)+1)&amp;INDEX(n0x,MID(TEXT(AJ90,n0),5,1)+1,MID(TEXT(AJ90,n0),6,1)+1)&amp;IF(-MID(TEXT(AJ90,n0),4,3),"миллион"&amp;VLOOKUP(MID(TEXT(AJ90,n0),6,1)*AND(MID(TEXT(AJ90,n0),5,1)-1),мил,2),"")&amp;INDEX(n_4,MID(TEXT(AJ90,n0),7,1)+1)&amp;INDEX(n1x,MID(TEXT(AJ90,n0),8,1)+1,MID(TEXT(AJ90,n0),9,1)+1)&amp;IF(-MID(TEXT(AJ90,n0),7,3),VLOOKUP(MID(TEXT(AJ90,n0),9,1)*AND(MID(TEXT(AJ90,n0),8,1)-1),тыс,2),"")&amp;INDEX(n_4,MID(TEXT(AJ90,n0),10,1)+1)&amp;INDEX(n0x,MID(TEXT(AJ90,n0),11,1)+1,MID(TEXT(AJ90,n0),12,1)+1)),"z"," ")&amp;IF(TRUNC(TEXT(AJ90,n0)),"","Ноль ")&amp;"рубл"&amp;VLOOKUP(MOD(MAX(MOD(MID(TEXT(AJ90,n0),11,2)-11,100),9),10),{0,"ь ";1,"я ";4,"ей "},2)&amp;RIGHT(TEXT(AJ90,n0),2)&amp;" копе"&amp;VLOOKUP(MOD(MAX(MOD(RIGHT(TEXT(AJ90,n0),2)-11,100),9),10),{0,"йка";1,"йки";4,"ек"},2)</f>
        <v>Ноль рублей 00 копеек</v>
      </c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3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</row>
    <row r="93" spans="1:240" s="30" customFormat="1" ht="13.5" customHeight="1">
      <c r="A93" s="14" t="s">
        <v>19</v>
      </c>
      <c r="B93" s="14"/>
      <c r="C93" s="14"/>
      <c r="D93" s="14"/>
      <c r="E93" s="14"/>
      <c r="F93" s="14"/>
      <c r="G93" s="14"/>
      <c r="H93" s="109" t="str">
        <f>SUBSTITUTE(PROPER(INDEX(n_4,MID(TEXT(AG90,n0),1,1)+1)&amp;INDEX(n0x,MID(TEXT(AG90,n0),2,1)+1,MID(TEXT(AG90,n0),3,1)+1)&amp;IF(-MID(TEXT(AG90,n0),1,3),"миллиард"&amp;VLOOKUP(MID(TEXT(AG90,n0),3,1)*AND(MID(TEXT(AG90,n0),2,1)-1),мил,2),"")&amp;INDEX(n_4,MID(TEXT(AG90,n0),4,1)+1)&amp;INDEX(n0x,MID(TEXT(AG90,n0),5,1)+1,MID(TEXT(AG90,n0),6,1)+1)&amp;IF(-MID(TEXT(AG90,n0),4,3),"миллион"&amp;VLOOKUP(MID(TEXT(AG90,n0),6,1)*AND(MID(TEXT(AG90,n0),5,1)-1),мил,2),"")&amp;INDEX(n_4,MID(TEXT(AG90,n0),7,1)+1)&amp;INDEX(n1x,MID(TEXT(AG90,n0),8,1)+1,MID(TEXT(AG90,n0),9,1)+1)&amp;IF(-MID(TEXT(AG90,n0),7,3),VLOOKUP(MID(TEXT(AG90,n0),9,1)*AND(MID(TEXT(AG90,n0),8,1)-1),тыс,2),"")&amp;INDEX(n_4,MID(TEXT(AG90,n0),10,1)+1)&amp;INDEX(n0x,MID(TEXT(AG90,n0),11,1)+1,MID(TEXT(AG90,n0),12,1)+1)),"z"," ")&amp;IF(TRUNC(TEXT(AG90,n0)),"","Ноль ")&amp;"рубл"&amp;VLOOKUP(MOD(MAX(MOD(MID(TEXT(AG90,n0),11,2)-11,100),9),10),{0,"ь ";1,"я ";4,"ей "},2)&amp;RIGHT(TEXT(AG90,n0),2)&amp;" копе"&amp;VLOOKUP(MOD(MAX(MOD(RIGHT(TEXT(AG90,n0),2)-11,100),9),10),{0,"йка";1,"йки";4,"ек"},2)</f>
        <v>Ноль рублей 00 копеек</v>
      </c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3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</row>
    <row r="94" spans="1:52" s="30" customFormat="1" ht="13.5" customHeight="1">
      <c r="A94" s="133" t="s">
        <v>53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1:55" s="30" customFormat="1" ht="13.5" customHeight="1">
      <c r="A95" s="133" t="s">
        <v>37</v>
      </c>
      <c r="B95" s="133"/>
      <c r="C95" s="133"/>
      <c r="D95" s="133"/>
      <c r="E95" s="133"/>
      <c r="F95" s="133"/>
      <c r="G95" s="25"/>
      <c r="H95" s="25"/>
      <c r="I95" s="25"/>
      <c r="J95" s="25"/>
      <c r="K95" s="25"/>
      <c r="L95" s="25"/>
      <c r="M95" s="25"/>
      <c r="N95" s="38"/>
      <c r="O95" s="38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3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41"/>
      <c r="BB95" s="41"/>
      <c r="BC95" s="41"/>
    </row>
    <row r="96" spans="1:52" s="30" customFormat="1" ht="18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T96" s="1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3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</row>
    <row r="97" spans="1:70" s="30" customFormat="1" ht="18" customHeight="1">
      <c r="A97" s="14"/>
      <c r="B97" s="14"/>
      <c r="C97" s="14"/>
      <c r="D97" s="14"/>
      <c r="E97" s="14"/>
      <c r="F97" s="17" t="s">
        <v>0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7" t="s">
        <v>1</v>
      </c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</row>
    <row r="98" spans="1:52" s="30" customFormat="1" ht="12.75" customHeight="1">
      <c r="A98" s="147" t="str">
        <f>A67</f>
        <v>Начальник Брестского областного 
управления Госпромнадзора
___________________________ И.Г.Калишук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5"/>
      <c r="U98" s="14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3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</row>
    <row r="99" spans="1:52" s="30" customFormat="1" ht="18" customHeight="1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5"/>
      <c r="U99" s="14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3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</row>
    <row r="100" spans="1:240" s="55" customFormat="1" ht="1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5"/>
      <c r="U100" s="14"/>
      <c r="V100" s="14"/>
      <c r="W100" s="14"/>
      <c r="X100" s="14"/>
      <c r="Y100" s="14"/>
      <c r="Z100" s="14"/>
      <c r="AA100" s="29" t="s">
        <v>38</v>
      </c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3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</row>
    <row r="101" spans="1:52" s="30" customFormat="1" ht="9" customHeight="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5"/>
      <c r="U101" s="14"/>
      <c r="V101" s="144"/>
      <c r="W101" s="144"/>
      <c r="X101" s="144"/>
      <c r="Y101" s="144"/>
      <c r="Z101" s="144"/>
      <c r="AA101" s="144"/>
      <c r="AB101" s="144"/>
      <c r="AC101" s="144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3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</row>
    <row r="102" spans="1:52" s="30" customFormat="1" ht="11.25" customHeigh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5"/>
      <c r="U102" s="14"/>
      <c r="V102" s="14" t="s">
        <v>11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28" t="s">
        <v>23</v>
      </c>
      <c r="AH102" s="14"/>
      <c r="AI102" s="14"/>
      <c r="AJ102" s="14"/>
      <c r="AK102" s="14"/>
      <c r="AL102" s="14"/>
      <c r="AM102" s="13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</row>
    <row r="103" spans="1:240" s="30" customFormat="1" ht="17.25" customHeight="1">
      <c r="A103" s="14"/>
      <c r="B103" s="14"/>
      <c r="C103" s="14"/>
      <c r="D103" s="14"/>
      <c r="E103" s="14" t="s">
        <v>12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AA103" s="14"/>
      <c r="AB103" s="14" t="s">
        <v>12</v>
      </c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3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</row>
    <row r="104" spans="40:52" s="30" customFormat="1" ht="15" customHeight="1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40:55" s="30" customFormat="1" ht="15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55"/>
      <c r="BB105" s="55"/>
      <c r="BC105" s="55"/>
    </row>
    <row r="106" spans="40:52" s="30" customFormat="1" ht="15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40:52" s="30" customFormat="1" ht="15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</row>
    <row r="108" spans="40:70" s="30" customFormat="1" ht="15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40:52" s="30" customFormat="1" ht="15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</row>
    <row r="110" spans="40:52" s="30" customFormat="1" ht="15" customHeight="1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1" spans="40:52" s="30" customFormat="1" ht="20.25" customHeight="1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</row>
    <row r="112" spans="40:52" s="30" customFormat="1" ht="20.25" customHeight="1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</row>
    <row r="113" spans="40:52" s="30" customFormat="1" ht="20.25" customHeight="1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</row>
    <row r="114" spans="40:52" s="30" customFormat="1" ht="15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</row>
    <row r="115" spans="40:52" s="30" customFormat="1" ht="15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</row>
    <row r="116" spans="40:52" s="30" customFormat="1" ht="15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</row>
    <row r="117" spans="40:52" s="30" customFormat="1" ht="25.5" customHeight="1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</row>
    <row r="118" spans="40:52" s="30" customFormat="1" ht="33" customHeight="1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</row>
    <row r="119" spans="40:52" s="30" customFormat="1" ht="4.5" customHeight="1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</row>
    <row r="120" spans="40:52" s="30" customFormat="1" ht="46.5" customHeight="1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</row>
    <row r="121" spans="40:52" s="30" customFormat="1" ht="45" customHeight="1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</row>
    <row r="122" spans="40:52" s="30" customFormat="1" ht="45" customHeight="1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</row>
    <row r="123" spans="40:52" s="30" customFormat="1" ht="45" customHeight="1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</row>
    <row r="124" spans="40:52" s="30" customFormat="1" ht="45" customHeight="1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</row>
    <row r="125" spans="40:52" s="30" customFormat="1" ht="45" customHeight="1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</row>
    <row r="126" spans="40:52" s="30" customFormat="1" ht="45" customHeight="1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</row>
    <row r="127" spans="40:52" s="30" customFormat="1" ht="45" customHeight="1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</row>
    <row r="128" spans="40:52" s="30" customFormat="1" ht="45" customHeight="1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</row>
    <row r="129" spans="40:52" s="30" customFormat="1" ht="15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</row>
    <row r="130" spans="40:52" s="30" customFormat="1" ht="19.5" customHeight="1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</row>
    <row r="131" spans="40:52" s="30" customFormat="1" ht="19.5" customHeight="1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</row>
    <row r="132" spans="40:52" s="30" customFormat="1" ht="19.5" customHeight="1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</row>
    <row r="133" spans="40:52" s="30" customFormat="1" ht="19.5" customHeight="1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</row>
    <row r="134" spans="40:52" s="30" customFormat="1" ht="19.5" customHeight="1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</row>
    <row r="135" spans="40:52" s="30" customFormat="1" ht="13.5" customHeight="1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</row>
    <row r="136" spans="40:52" s="30" customFormat="1" ht="8.25" customHeight="1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</row>
    <row r="137" spans="40:52" s="30" customFormat="1" ht="15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</row>
    <row r="138" spans="40:52" s="30" customFormat="1" ht="12.75" customHeight="1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</row>
    <row r="139" spans="40:52" s="30" customFormat="1" ht="12.75" customHeight="1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</row>
    <row r="140" spans="40:52" s="30" customFormat="1" ht="9.75" customHeight="1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</row>
    <row r="141" spans="40:52" s="30" customFormat="1" ht="18.75" customHeight="1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</row>
    <row r="142" spans="40:52" s="30" customFormat="1" ht="15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</row>
    <row r="143" spans="40:52" s="30" customFormat="1" ht="15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</row>
    <row r="144" spans="1:52" s="30" customFormat="1" ht="6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</row>
    <row r="145" spans="1:52" s="30" customFormat="1" ht="5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5"/>
      <c r="T145" s="1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3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</row>
    <row r="146" spans="1:52" s="30" customFormat="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5"/>
      <c r="T146" s="1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3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</row>
    <row r="147" spans="40:52" s="30" customFormat="1" ht="16.5" customHeight="1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</row>
    <row r="148" spans="40:52" s="30" customFormat="1" ht="30" customHeight="1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</row>
    <row r="149" spans="40:52" s="30" customFormat="1" ht="30" customHeight="1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</row>
    <row r="150" spans="40:52" s="30" customFormat="1" ht="30" customHeight="1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</row>
    <row r="151" spans="40:52" s="30" customFormat="1" ht="30" customHeight="1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</row>
    <row r="152" spans="40:52" s="30" customFormat="1" ht="30" customHeight="1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40:52" s="30" customFormat="1" ht="30" customHeight="1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40:52" s="30" customFormat="1" ht="30" customHeight="1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</row>
    <row r="155" spans="40:52" s="30" customFormat="1" ht="7.5" customHeight="1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</row>
    <row r="156" spans="40:52" s="30" customFormat="1" ht="18.75" customHeight="1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</row>
    <row r="157" spans="40:52" s="30" customFormat="1" ht="33" customHeight="1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</row>
    <row r="158" spans="40:52" s="30" customFormat="1" ht="25.5" customHeight="1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</row>
    <row r="159" spans="40:52" s="30" customFormat="1" ht="15" customHeight="1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</row>
    <row r="160" spans="40:52" s="30" customFormat="1" ht="15" customHeight="1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</row>
    <row r="161" spans="40:52" s="30" customFormat="1" ht="9.75" customHeight="1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</row>
    <row r="162" spans="40:52" s="30" customFormat="1" ht="57.75" customHeight="1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</row>
    <row r="163" spans="40:52" s="30" customFormat="1" ht="45" customHeight="1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</row>
    <row r="164" spans="40:52" s="30" customFormat="1" ht="45" customHeight="1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40:52" s="30" customFormat="1" ht="45" customHeight="1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</row>
    <row r="166" spans="40:52" s="30" customFormat="1" ht="45" customHeight="1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</row>
    <row r="167" spans="40:52" s="30" customFormat="1" ht="45" customHeight="1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</row>
    <row r="168" spans="40:52" s="30" customFormat="1" ht="45" customHeight="1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</row>
    <row r="169" spans="40:52" s="30" customFormat="1" ht="45" customHeight="1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</row>
    <row r="170" spans="40:52" s="30" customFormat="1" ht="45" customHeight="1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</row>
    <row r="171" spans="40:52" s="30" customFormat="1" ht="15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</row>
    <row r="172" spans="40:52" s="30" customFormat="1" ht="7.5" customHeight="1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</row>
    <row r="173" spans="40:52" s="30" customFormat="1" ht="15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</row>
    <row r="174" spans="40:52" s="30" customFormat="1" ht="15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</row>
    <row r="175" spans="40:52" s="30" customFormat="1" ht="16.5" customHeight="1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</row>
    <row r="176" spans="40:52" s="30" customFormat="1" ht="15" customHeight="1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</row>
    <row r="177" spans="40:52" s="30" customFormat="1" ht="15" customHeight="1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</row>
    <row r="178" spans="40:52" s="30" customFormat="1" ht="12" customHeight="1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</row>
    <row r="179" spans="40:52" s="30" customFormat="1" ht="78.75" customHeight="1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</row>
    <row r="180" spans="40:52" s="30" customFormat="1" ht="8.25" customHeight="1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</row>
    <row r="181" spans="40:52" s="30" customFormat="1" ht="6" customHeight="1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</row>
    <row r="182" spans="40:52" s="30" customFormat="1" ht="15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</row>
    <row r="183" spans="40:52" ht="0.75" customHeight="1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</row>
    <row r="184" spans="40:52" ht="15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</row>
    <row r="185" spans="1:52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6"/>
      <c r="T185" s="1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</row>
    <row r="186" spans="1:52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3"/>
      <c r="T186" s="23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</row>
    <row r="187" spans="1:52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3"/>
      <c r="T187" s="23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</row>
    <row r="188" spans="1:52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3"/>
      <c r="T188" s="23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</row>
    <row r="189" spans="1:52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23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</row>
    <row r="190" spans="1:52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3"/>
      <c r="T190" s="23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</row>
    <row r="191" spans="1:52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  <c r="T191" s="23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</row>
    <row r="192" spans="1:52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3"/>
      <c r="T192" s="23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</row>
    <row r="193" spans="1:52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3"/>
      <c r="T193" s="23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</row>
    <row r="194" spans="1:52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3"/>
      <c r="T194" s="23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</row>
    <row r="195" spans="1:52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3"/>
      <c r="T195" s="23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</row>
    <row r="196" spans="1:52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3"/>
      <c r="T196" s="23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N196" s="35"/>
      <c r="AO196" s="35"/>
      <c r="AP196" s="35"/>
      <c r="AQ196" s="35"/>
      <c r="AR196" s="35"/>
      <c r="AT196" s="35"/>
      <c r="AU196" s="35"/>
      <c r="AV196" s="35"/>
      <c r="AW196" s="35"/>
      <c r="AX196" s="35"/>
      <c r="AY196" s="35"/>
      <c r="AZ196" s="35"/>
    </row>
    <row r="197" spans="46:52" ht="15">
      <c r="AT197" s="35"/>
      <c r="AU197" s="35"/>
      <c r="AV197" s="35"/>
      <c r="AW197" s="35"/>
      <c r="AX197" s="35"/>
      <c r="AY197" s="35"/>
      <c r="AZ197" s="35"/>
    </row>
    <row r="198" spans="46:52" ht="15">
      <c r="AT198" s="35"/>
      <c r="AU198" s="35"/>
      <c r="AV198" s="35"/>
      <c r="AW198" s="35"/>
      <c r="AX198" s="35"/>
      <c r="AY198" s="35"/>
      <c r="AZ198" s="35"/>
    </row>
    <row r="199" spans="46:52" ht="15">
      <c r="AT199" s="35"/>
      <c r="AU199" s="35"/>
      <c r="AV199" s="35"/>
      <c r="AW199" s="35"/>
      <c r="AX199" s="35"/>
      <c r="AY199" s="35"/>
      <c r="AZ199" s="35"/>
    </row>
    <row r="200" spans="46:52" ht="15">
      <c r="AT200" s="35"/>
      <c r="AU200" s="35"/>
      <c r="AV200" s="35"/>
      <c r="AX200" s="35"/>
      <c r="AY200" s="35"/>
      <c r="AZ200" s="35"/>
    </row>
    <row r="201" spans="46:52" ht="15">
      <c r="AT201" s="35"/>
      <c r="AX201" s="35"/>
      <c r="AY201" s="35"/>
      <c r="AZ201" s="35"/>
    </row>
    <row r="202" ht="15">
      <c r="AT202" s="35"/>
    </row>
  </sheetData>
  <sheetProtection password="CE2C" sheet="1" formatCells="0" formatColumns="0" formatRows="0" selectLockedCells="1"/>
  <mergeCells count="191">
    <mergeCell ref="AG12:AH12"/>
    <mergeCell ref="B23:L23"/>
    <mergeCell ref="M23:S23"/>
    <mergeCell ref="B21:E21"/>
    <mergeCell ref="F21:K21"/>
    <mergeCell ref="L21:N21"/>
    <mergeCell ref="O21:S21"/>
    <mergeCell ref="T21:Z21"/>
    <mergeCell ref="O20:S20"/>
    <mergeCell ref="T20:Z20"/>
    <mergeCell ref="F19:K19"/>
    <mergeCell ref="L19:N19"/>
    <mergeCell ref="O19:S19"/>
    <mergeCell ref="T19:Z19"/>
    <mergeCell ref="AA19:AC19"/>
    <mergeCell ref="AD19:AH19"/>
    <mergeCell ref="AI19:AL19"/>
    <mergeCell ref="B18:E18"/>
    <mergeCell ref="F18:K18"/>
    <mergeCell ref="L18:N18"/>
    <mergeCell ref="O18:S18"/>
    <mergeCell ref="T18:Z18"/>
    <mergeCell ref="AA18:AC18"/>
    <mergeCell ref="AD18:AH18"/>
    <mergeCell ref="AI18:AL18"/>
    <mergeCell ref="B19:E19"/>
    <mergeCell ref="AD16:AH16"/>
    <mergeCell ref="AI16:AL16"/>
    <mergeCell ref="B17:E17"/>
    <mergeCell ref="F17:K17"/>
    <mergeCell ref="L17:N17"/>
    <mergeCell ref="O17:S17"/>
    <mergeCell ref="T17:Z17"/>
    <mergeCell ref="AA17:AC17"/>
    <mergeCell ref="AD17:AH17"/>
    <mergeCell ref="AI17:AL17"/>
    <mergeCell ref="B16:E16"/>
    <mergeCell ref="F16:K16"/>
    <mergeCell ref="L16:N16"/>
    <mergeCell ref="O16:S16"/>
    <mergeCell ref="T16:Z16"/>
    <mergeCell ref="AA16:AC16"/>
    <mergeCell ref="AD14:AH14"/>
    <mergeCell ref="AI14:AL14"/>
    <mergeCell ref="B15:E15"/>
    <mergeCell ref="F15:K15"/>
    <mergeCell ref="L15:N15"/>
    <mergeCell ref="O15:S15"/>
    <mergeCell ref="T15:Z15"/>
    <mergeCell ref="AA15:AC15"/>
    <mergeCell ref="AD15:AH15"/>
    <mergeCell ref="AI15:AL15"/>
    <mergeCell ref="B14:E14"/>
    <mergeCell ref="F14:K14"/>
    <mergeCell ref="L14:N14"/>
    <mergeCell ref="O14:S14"/>
    <mergeCell ref="T14:Z14"/>
    <mergeCell ref="AA14:AC14"/>
    <mergeCell ref="L13:N13"/>
    <mergeCell ref="O13:S13"/>
    <mergeCell ref="T13:Z13"/>
    <mergeCell ref="AA13:AC13"/>
    <mergeCell ref="AD13:AH13"/>
    <mergeCell ref="AI13:AL13"/>
    <mergeCell ref="B85:C85"/>
    <mergeCell ref="I54:AL54"/>
    <mergeCell ref="AF43:AK43"/>
    <mergeCell ref="Q38:AL38"/>
    <mergeCell ref="B84:K84"/>
    <mergeCell ref="I53:AL53"/>
    <mergeCell ref="A67:S67"/>
    <mergeCell ref="A65:AL65"/>
    <mergeCell ref="T55:Z55"/>
    <mergeCell ref="AJ58:AL58"/>
    <mergeCell ref="B28:AL28"/>
    <mergeCell ref="B34:AJ34"/>
    <mergeCell ref="H38:P38"/>
    <mergeCell ref="AA20:AC20"/>
    <mergeCell ref="AD20:AH20"/>
    <mergeCell ref="AD21:AH21"/>
    <mergeCell ref="AI21:AL21"/>
    <mergeCell ref="B24:AL24"/>
    <mergeCell ref="P95:AG95"/>
    <mergeCell ref="AH95:AL95"/>
    <mergeCell ref="AA88:AC88"/>
    <mergeCell ref="D88:W88"/>
    <mergeCell ref="F20:K20"/>
    <mergeCell ref="H36:P36"/>
    <mergeCell ref="Q36:AL36"/>
    <mergeCell ref="B26:AL26"/>
    <mergeCell ref="B31:AL31"/>
    <mergeCell ref="B29:AJ29"/>
    <mergeCell ref="A144:AM144"/>
    <mergeCell ref="V101:AC101"/>
    <mergeCell ref="A95:F95"/>
    <mergeCell ref="AG88:AI88"/>
    <mergeCell ref="V98:AL99"/>
    <mergeCell ref="A98:S102"/>
    <mergeCell ref="AJ90:AL90"/>
    <mergeCell ref="AJ88:AL88"/>
    <mergeCell ref="AD101:AL101"/>
    <mergeCell ref="A91:AL91"/>
    <mergeCell ref="A94:AL94"/>
    <mergeCell ref="L84:T84"/>
    <mergeCell ref="A88:C88"/>
    <mergeCell ref="AD88:AF88"/>
    <mergeCell ref="AA89:AC89"/>
    <mergeCell ref="A92:G92"/>
    <mergeCell ref="X88:Z88"/>
    <mergeCell ref="X89:Z89"/>
    <mergeCell ref="AD90:AF90"/>
    <mergeCell ref="E85:K85"/>
    <mergeCell ref="S82:Y82"/>
    <mergeCell ref="R73:AL74"/>
    <mergeCell ref="N82:R82"/>
    <mergeCell ref="R76:AL77"/>
    <mergeCell ref="R79:AM81"/>
    <mergeCell ref="AA58:AC58"/>
    <mergeCell ref="R78:AL78"/>
    <mergeCell ref="R72:AL72"/>
    <mergeCell ref="U69:AE69"/>
    <mergeCell ref="D57:W57"/>
    <mergeCell ref="AB55:AH55"/>
    <mergeCell ref="AG89:AI89"/>
    <mergeCell ref="AJ59:AL59"/>
    <mergeCell ref="A58:C58"/>
    <mergeCell ref="U68:AE68"/>
    <mergeCell ref="AF68:AL68"/>
    <mergeCell ref="AG59:AI59"/>
    <mergeCell ref="H61:AL61"/>
    <mergeCell ref="A62:G62"/>
    <mergeCell ref="A86:AL86"/>
    <mergeCell ref="W84:AB84"/>
    <mergeCell ref="AA57:AC57"/>
    <mergeCell ref="H93:AL93"/>
    <mergeCell ref="AG90:AI90"/>
    <mergeCell ref="H92:AL92"/>
    <mergeCell ref="AG58:AI58"/>
    <mergeCell ref="AD59:AF59"/>
    <mergeCell ref="A68:S68"/>
    <mergeCell ref="H62:AL62"/>
    <mergeCell ref="A57:C57"/>
    <mergeCell ref="D58:W58"/>
    <mergeCell ref="A64:AL64"/>
    <mergeCell ref="A63:AM63"/>
    <mergeCell ref="X58:Z58"/>
    <mergeCell ref="X57:Z57"/>
    <mergeCell ref="AG57:AI57"/>
    <mergeCell ref="AJ57:AL57"/>
    <mergeCell ref="A61:G61"/>
    <mergeCell ref="AD58:AF58"/>
    <mergeCell ref="AF42:AL42"/>
    <mergeCell ref="B27:AL27"/>
    <mergeCell ref="B30:AL30"/>
    <mergeCell ref="B33:AL33"/>
    <mergeCell ref="B20:E20"/>
    <mergeCell ref="B38:G38"/>
    <mergeCell ref="B36:G36"/>
    <mergeCell ref="AI20:AL20"/>
    <mergeCell ref="AA21:AC21"/>
    <mergeCell ref="L20:N20"/>
    <mergeCell ref="W5:AK5"/>
    <mergeCell ref="B11:AL11"/>
    <mergeCell ref="B10:AL10"/>
    <mergeCell ref="N9:S9"/>
    <mergeCell ref="Z12:AF12"/>
    <mergeCell ref="B13:E13"/>
    <mergeCell ref="F13:K13"/>
    <mergeCell ref="L12:M12"/>
    <mergeCell ref="N12:Y12"/>
    <mergeCell ref="C12:K12"/>
    <mergeCell ref="A89:C89"/>
    <mergeCell ref="H39:P39"/>
    <mergeCell ref="B32:AL32"/>
    <mergeCell ref="AJ89:AL89"/>
    <mergeCell ref="AD89:AF89"/>
    <mergeCell ref="H37:P37"/>
    <mergeCell ref="I52:AL52"/>
    <mergeCell ref="A43:S49"/>
    <mergeCell ref="AD57:AF57"/>
    <mergeCell ref="I51:AL51"/>
    <mergeCell ref="B25:AL25"/>
    <mergeCell ref="D89:W89"/>
    <mergeCell ref="A1:AM2"/>
    <mergeCell ref="W6:AL6"/>
    <mergeCell ref="A72:H72"/>
    <mergeCell ref="A73:P81"/>
    <mergeCell ref="A42:I42"/>
    <mergeCell ref="A51:F51"/>
    <mergeCell ref="A53:F53"/>
    <mergeCell ref="A55:S55"/>
  </mergeCells>
  <dataValidations count="2">
    <dataValidation type="list" allowBlank="1" showInputMessage="1" showErrorMessage="1" sqref="BA53">
      <formula1>Лист1!#REF!</formula1>
    </dataValidation>
    <dataValidation type="list" allowBlank="1" showInputMessage="1" showErrorMessage="1" sqref="W6:AL6">
      <formula1>$BA$1:$BA$26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7" r:id="rId3"/>
  <rowBreaks count="3" manualBreakCount="3">
    <brk id="39" max="255" man="1"/>
    <brk id="70" max="38" man="1"/>
    <brk id="1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28044.79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Двадцать восемь тысяч сорок четыре рубля 79 копеек</v>
      </c>
    </row>
    <row r="19" spans="2:3" ht="12.75">
      <c r="B19" s="7">
        <f ca="1">ROUND((RAND()*10000000),2)</f>
        <v>2126829.55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Два миллиона сто двадцать шесть тысяч восемьсот двадцать девять рублей 55 копеек</v>
      </c>
    </row>
    <row r="20" spans="2:3" ht="12.75">
      <c r="B20" s="7">
        <f ca="1">ROUND((RAND()*100000000),2)</f>
        <v>45397742.29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Сорок пять миллионов триста девяносто семь тысяч семьсот сорок два рубля 29 копеек</v>
      </c>
    </row>
    <row r="21" spans="2:3" ht="12.75">
      <c r="B21" s="7">
        <f ca="1">ROUND((RAND()*1000000000),2)</f>
        <v>419824832.22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Четыреста девятнадцать миллионов восемьсот двадцать четыре тысячи восемьсот тридцать два рубля 22 копейки</v>
      </c>
    </row>
    <row r="22" spans="2:3" ht="12.75">
      <c r="B22" s="7">
        <f ca="1">ROUND((RAND()*1000000000000),2)</f>
        <v>789433890886.86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Семьсот восемьдесят девять миллиардов четыреста тридцать три миллиона восемьсот девяносто тысяч восемьсот восемьдесят шесть рублей 86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2024-02-29T13:55:48Z</cp:lastPrinted>
  <dcterms:created xsi:type="dcterms:W3CDTF">2021-04-16T08:52:42Z</dcterms:created>
  <dcterms:modified xsi:type="dcterms:W3CDTF">2024-07-08T06:48:08Z</dcterms:modified>
  <cp:category/>
  <cp:version/>
  <cp:contentType/>
  <cp:contentStatus/>
</cp:coreProperties>
</file>