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40" yWindow="390" windowWidth="14205" windowHeight="9285" activeTab="0"/>
  </bookViews>
  <sheets>
    <sheet name="Лист1" sheetId="1" r:id="rId1"/>
    <sheet name="Формула 2" sheetId="2" state="hidden" r:id="rId2"/>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'Лист1'!$A$3:$AM$199</definedName>
    <definedName name="тыс">{0,"тысячz";1,"тысячаz";2,"тысячиz";5,"тысячz"}</definedName>
  </definedNames>
  <calcPr fullCalcOnLoad="1"/>
</workbook>
</file>

<file path=xl/comments1.xml><?xml version="1.0" encoding="utf-8"?>
<comments xmlns="http://schemas.openxmlformats.org/spreadsheetml/2006/main">
  <authors>
    <author>Aliabeva</author>
    <author>Putiata</author>
  </authors>
  <commentList>
    <comment ref="V34" authorId="0">
      <text>
        <r>
          <rPr>
            <sz val="9"/>
            <rFont val="Tahoma"/>
            <family val="2"/>
          </rPr>
          <t xml:space="preserve">
Заполняет Госпромнадзор при регистрации договора.
Номер автоматически переходит в акт и счет</t>
        </r>
      </text>
    </comment>
    <comment ref="A40" authorId="1">
      <text>
        <r>
          <rPr>
            <sz val="9"/>
            <rFont val="Tahoma"/>
            <family val="2"/>
          </rPr>
          <t xml:space="preserve">
НАИМЕНОВАНИЕ СУБЪЕКТА АВТОМАТИЧЕСКИ ПОПАДАЕТ В ГРАФУ ЗАКАЗЧИК (наименование юридического лица) В КОНЦЕ ДОГОВОРА И В ПРОТОКОЛ СОГЛАСОВАНИЯ ЦЕНЫ
</t>
        </r>
      </text>
    </comment>
    <comment ref="A91" authorId="0">
      <text>
        <r>
          <rPr>
            <sz val="9"/>
            <rFont val="Tahoma"/>
            <family val="2"/>
          </rPr>
          <t xml:space="preserve">
ДАННЫЕ АВТОМАТИЧЕСКИ ПОПАДАЮТ В ПРОТОКОЛ СОГЛАСОВАНИЯ ЦЕНЫ, АКТ И СЧЕТ.</t>
        </r>
      </text>
    </comment>
    <comment ref="K94" authorId="0">
      <text>
        <r>
          <rPr>
            <sz val="9"/>
            <rFont val="Tahoma"/>
            <family val="2"/>
          </rPr>
          <t xml:space="preserve">
ДАННЫЕ АВТОМАТИЧЕСКИ ПОПАДАЮТ В ПРОТОКОЛ СОГЛАСОВАНИЯ ЦЕНЫ, АКТ И СЧЕТ.</t>
        </r>
      </text>
    </comment>
    <comment ref="W6" authorId="0">
      <text>
        <r>
          <rPr>
            <sz val="9"/>
            <rFont val="Tahoma"/>
            <family val="2"/>
          </rPr>
          <t xml:space="preserve">
ВЫБРАТЬ ИЗ СПИСКА УПРАВЛЕНИЕ ПО МЕСТУ НАЗНАЧЕНИЯ
</t>
        </r>
      </text>
    </comment>
    <comment ref="B21" authorId="0">
      <text>
        <r>
          <rPr>
            <sz val="9"/>
            <rFont val="Tahoma"/>
            <family val="2"/>
          </rPr>
          <t xml:space="preserve">
ДАННЫЕ АВТОМАТИЧЕСКИ ПОПАДАЮТ В ДОГОВОР; СЧЕТ И АКТ
ДО ПЕЧАТИ ОТРЕГУЛИРОВАТЬ ВЫСОТУ СТРОКИ ДЛЯ ПОЛНОГО ОТОБРАЖЕНИЯ ТЕКСТА;
ЧТОБЫ ЗАПИСЬ В ДАННОМ ПОЛЕ ПОШЛА С НОВОЙ СТРОКИ НАЖМИТЕ ALT+ENTER
</t>
        </r>
      </text>
    </comment>
    <comment ref="B23" authorId="0">
      <text>
        <r>
          <rPr>
            <sz val="9"/>
            <rFont val="Tahoma"/>
            <family val="2"/>
          </rPr>
          <t xml:space="preserve">
ДАННЫЕ АВТОМАТИЧЕСКИ ПОПАДАЮТ В ДОГОВОР; СЧЕТ И АКТ
ДО ПЕЧАТИ ОТРЕГУЛИРОВАТЬ ВЫСОТУ СТРОКИ ДЛЯ ПОЛНОГО ОТОБРАЖЕНИЯ ТЕКСТА;
ЧТОБЫ ЗАПИСЬ В ДАННОМ ПОЛЕ ПОШЛА С НОВОЙ СТРОКИ НАЖМИТЕ ALT+ENTER
</t>
        </r>
      </text>
    </comment>
    <comment ref="AG121" authorId="0">
      <text>
        <r>
          <rPr>
            <sz val="9"/>
            <rFont val="Tahoma"/>
            <family val="2"/>
          </rPr>
          <t xml:space="preserve">
ЗАПОЛНЯЕТСЯ ГОСПРОМНАДЗОРОМ
УКАЗАТЬ КОЛИЧЕСТВО ЧАСОВ
</t>
        </r>
      </text>
    </comment>
    <comment ref="AD36" authorId="0">
      <text>
        <r>
          <rPr>
            <sz val="9"/>
            <rFont val="Tahoma"/>
            <family val="2"/>
          </rPr>
          <t xml:space="preserve">
ЗАПОЛНЯЕТСЯ ГОСПРОМНАДЗОРОМ, АВТОМАТИЧЕСКИ ПОПАДАЕТ В СЧЕТ И АКТ
</t>
        </r>
      </text>
    </comment>
    <comment ref="V13" authorId="0">
      <text>
        <r>
          <rPr>
            <sz val="9"/>
            <rFont val="Tahoma"/>
            <family val="2"/>
          </rPr>
          <t xml:space="preserve">
ВЫБРАТЬ ЗНАЧЕНИЕ ИЗ СПИСКА
</t>
        </r>
      </text>
    </comment>
    <comment ref="A43" authorId="0">
      <text>
        <r>
          <rPr>
            <sz val="9"/>
            <rFont val="Tahoma"/>
            <family val="2"/>
          </rPr>
          <t xml:space="preserve">
ДАННЫЕ АВТОМАТИЧЕСКИ ПОПАДАЮТ В ПРОТОКОЛ СОГЛАСОВАНИЯ ЦЕНЫ
</t>
        </r>
      </text>
    </comment>
    <comment ref="L45" authorId="0">
      <text>
        <r>
          <rPr>
            <sz val="9"/>
            <rFont val="Tahoma"/>
            <family val="2"/>
          </rPr>
          <t xml:space="preserve">
ДАННЫЕ АВТОМАТИЧЕСКИ ПОПАДАЮТ В ПРОТОКОЛ СОГЛАСОВАНИЯ ЦЕНЫ
</t>
        </r>
      </text>
    </comment>
    <comment ref="K115" authorId="0">
      <text>
        <r>
          <rPr>
            <sz val="9"/>
            <rFont val="Tahoma"/>
            <family val="2"/>
          </rPr>
          <t xml:space="preserve">
ЗАПОЛНЯЕТСЯ ГОСПРОМНАДЗОРОМ</t>
        </r>
        <r>
          <rPr>
            <sz val="9"/>
            <rFont val="Tahoma"/>
            <family val="2"/>
          </rPr>
          <t xml:space="preserve">
</t>
        </r>
      </text>
    </comment>
    <comment ref="U115" authorId="0">
      <text>
        <r>
          <rPr>
            <sz val="9"/>
            <rFont val="Tahoma"/>
            <family val="2"/>
          </rPr>
          <t xml:space="preserve">
ЗАПОЛНЯЕТСЯ ГОСПРОМНАДЗОРОМ</t>
        </r>
      </text>
    </comment>
  </commentList>
</comments>
</file>

<file path=xl/sharedStrings.xml><?xml version="1.0" encoding="utf-8"?>
<sst xmlns="http://schemas.openxmlformats.org/spreadsheetml/2006/main" count="387" uniqueCount="280">
  <si>
    <t>ИСПОЛНИТЕЛЬ:</t>
  </si>
  <si>
    <t>ЗАКАЗЧИК:</t>
  </si>
  <si>
    <t xml:space="preserve">АКТ № </t>
  </si>
  <si>
    <t>сдачи-приемки оказанных услуг</t>
  </si>
  <si>
    <t>"</t>
  </si>
  <si>
    <t>г.</t>
  </si>
  <si>
    <t>от</t>
  </si>
  <si>
    <t>Наименование услуг (работ)</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</si>
  <si>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</si>
  <si>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</si>
  <si>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</si>
  <si>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</si>
  <si>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</si>
  <si>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</si>
  <si>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</si>
  <si>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</si>
  <si>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</si>
  <si>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</si>
  <si>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</si>
  <si>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</si>
  <si>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</si>
  <si>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</si>
  <si>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</si>
  <si>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</si>
  <si>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</si>
  <si>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</si>
  <si>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</si>
  <si>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</si>
  <si>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</si>
  <si>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</si>
  <si>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</si>
  <si>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</si>
  <si>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</si>
  <si>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</si>
  <si>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</si>
  <si>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</si>
  <si>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</si>
  <si>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</si>
  <si>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</si>
  <si>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</si>
  <si>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</si>
  <si>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</si>
  <si>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</si>
  <si>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</si>
  <si>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(наименование юридического лица, фамилия, собственное имя, отчество (если таковое имеется) индивидуального предпринимателя)</t>
  </si>
  <si>
    <t xml:space="preserve">                                                        (должность, фамилия, собственное имя, отчество (если таковое имеется)</t>
  </si>
  <si>
    <t xml:space="preserve">   (документ,  подтверждающий полномочия)</t>
  </si>
  <si>
    <r>
      <rPr>
        <b/>
        <sz val="11"/>
        <color indexed="8"/>
        <rFont val="Times New Roman"/>
        <family val="1"/>
      </rPr>
      <t>ИСПОЛНИТЕЛЬ:</t>
    </r>
    <r>
      <rPr>
        <sz val="11"/>
        <color indexed="8"/>
        <rFont val="Times New Roman"/>
        <family val="1"/>
      </rPr>
      <t xml:space="preserve">
Госпромнадзор
220108, г. Минск, ул. Казинца, 86/1
p/с: BY61AKBB36429000032530000000
БИК: AKBBBY2X
ЦБУ № 527 ОАО "АСБ Беларусбанк"
УНП 100061974 ОКПО 00015482</t>
    </r>
  </si>
  <si>
    <t>Счет-фактура выписана на основании договора от</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</si>
  <si>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</si>
  <si>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</si>
  <si>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</si>
  <si>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</si>
  <si>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</si>
  <si>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</si>
  <si>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</si>
  <si>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</si>
  <si>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Настоящий акт составлен о том, что: 
ИСПОЛНИТЕЛЬ оказал услуги(у)</t>
  </si>
  <si>
    <t>ЗАКАЗЧИК принял услуги(у)</t>
  </si>
  <si>
    <t>Услуги(у) оказал:</t>
  </si>
  <si>
    <t>(должность)</t>
  </si>
  <si>
    <t xml:space="preserve"> г.</t>
  </si>
  <si>
    <t>заявление</t>
  </si>
  <si>
    <t>Предоплату гарантируем.</t>
  </si>
  <si>
    <t xml:space="preserve">Руководитель </t>
  </si>
  <si>
    <t>Гл. бухгалтер</t>
  </si>
  <si>
    <t>управления Госпромнадзора</t>
  </si>
  <si>
    <t>Минского городского</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</si>
  <si>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</si>
  <si>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</si>
  <si>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Банковские реквизиты юридического лица:</t>
  </si>
  <si>
    <t>Юридический адрес, телефон, факс, электронная почта:</t>
  </si>
  <si>
    <t>Начальнику</t>
  </si>
  <si>
    <t>Для взаимодействия по договору назначен:</t>
  </si>
  <si>
    <t>2.2. Стоимость оказываемых услуг составляет:</t>
  </si>
  <si>
    <t>Заказчик к качеству оказанных(ой) услуг(и) претензий не имеет.</t>
  </si>
  <si>
    <t>полное наименование владельца объекта экспертизы промышленной безопасности</t>
  </si>
  <si>
    <t xml:space="preserve">Поле для внесения дополнительных сведений  вместо данного текста (или скрыть строку) </t>
  </si>
  <si>
    <t xml:space="preserve">возмездного оказания услуг </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</si>
  <si>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</si>
  <si>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</si>
  <si>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</si>
  <si>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Заказчик обязуется принять и оплатить Исполнителю оказанные услуги в соответствии с настоящим договором.</t>
  </si>
  <si>
    <t>2.1. Стоимость оказываемых услуг, являющихся предметом настоящего договора, определена протоколом согласования цены (прилагается).</t>
  </si>
  <si>
    <t xml:space="preserve">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
</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</si>
  <si>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</si>
  <si>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</si>
  <si>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</si>
  <si>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</si>
  <si>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</si>
  <si>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</si>
  <si>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   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</si>
  <si>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 xml:space="preserve">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
</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</si>
  <si>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</si>
  <si>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</si>
  <si>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</si>
  <si>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</si>
  <si>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ПРОТОКОЛ</t>
  </si>
  <si>
    <t xml:space="preserve">согласования цены </t>
  </si>
  <si>
    <t xml:space="preserve">к договору от </t>
  </si>
  <si>
    <t>согласно заявлению от</t>
  </si>
  <si>
    <t>в сумме:</t>
  </si>
  <si>
    <t>в том числе НДС (20%)-</t>
  </si>
  <si>
    <t>п/п №</t>
  </si>
  <si>
    <t>Единицы измерения</t>
  </si>
  <si>
    <t>Сумма</t>
  </si>
  <si>
    <t>Стоимость одного нормо-часа</t>
  </si>
  <si>
    <t>бел.руб.</t>
  </si>
  <si>
    <t>Трудоемкость</t>
  </si>
  <si>
    <t>чел.-час.</t>
  </si>
  <si>
    <t>Итого с учетом округления:</t>
  </si>
  <si>
    <t>НДС</t>
  </si>
  <si>
    <t xml:space="preserve">Сумма с НДС
</t>
  </si>
  <si>
    <t xml:space="preserve">Настоящий протокол является неотъемлемой частью договора. </t>
  </si>
  <si>
    <t>Трудоемкость
чел.-час.</t>
  </si>
  <si>
    <t>Стоимость одного нормо-часа
бел.руб</t>
  </si>
  <si>
    <r>
      <rPr>
        <b/>
        <sz val="11"/>
        <color indexed="8"/>
        <rFont val="Times New Roman"/>
        <family val="1"/>
      </rPr>
      <t>ИСПОЛНИТЕЛЬ:</t>
    </r>
    <r>
      <rPr>
        <sz val="11"/>
        <color indexed="8"/>
        <rFont val="Times New Roman"/>
        <family val="1"/>
      </rPr>
      <t xml:space="preserve">
</t>
    </r>
  </si>
  <si>
    <t xml:space="preserve"> №</t>
  </si>
  <si>
    <t>1</t>
  </si>
  <si>
    <t>2</t>
  </si>
  <si>
    <t>3</t>
  </si>
  <si>
    <t>4</t>
  </si>
  <si>
    <t>5</t>
  </si>
  <si>
    <t>6</t>
  </si>
  <si>
    <t>7</t>
  </si>
  <si>
    <t>Брестского областного</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</si>
  <si>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</si>
  <si>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</si>
  <si>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</si>
  <si>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</si>
  <si>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</si>
  <si>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</si>
  <si>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</si>
  <si>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</si>
  <si>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</si>
  <si>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</si>
  <si>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</si>
  <si>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</si>
  <si>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</si>
  <si>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</si>
  <si>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</si>
  <si>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</si>
  <si>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</si>
  <si>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</si>
  <si>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</si>
  <si>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</si>
  <si>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</si>
  <si>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</si>
  <si>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</si>
  <si>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</si>
  <si>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</si>
  <si>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Начальник Новополоцкого межрайонного отдела 
Витебского областного управления Госпромнадзора
___________________________А.А.Храповицкий</t>
  </si>
  <si>
    <t>г.Новополоцк</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</si>
  <si>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</si>
  <si>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</si>
  <si>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Заместитель начальника Новополоцкого 
межрайонного отдела Витебского 
областного управления Госпромнадзора
___________________________А.И.Шепетюк</t>
  </si>
  <si>
    <t>Гомельского областного</t>
  </si>
  <si>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</si>
  <si>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</si>
  <si>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</si>
  <si>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</si>
  <si>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</si>
  <si>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</si>
  <si>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</si>
  <si>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</si>
  <si>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</si>
  <si>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</si>
  <si>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</si>
  <si>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</si>
  <si>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г.Мозырь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</si>
  <si>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</si>
  <si>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</si>
  <si>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 xml:space="preserve">Начальник Мозырского межрайонного 
отдела Гомельского областного 
управления Госпромнадзора 
___________________________И.С.Байнов
</t>
  </si>
  <si>
    <t>Гродненского областного</t>
  </si>
  <si>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</si>
  <si>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</si>
  <si>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</si>
  <si>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</si>
  <si>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</si>
  <si>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</si>
  <si>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</si>
  <si>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</si>
  <si>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</si>
  <si>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</si>
  <si>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</si>
  <si>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</si>
  <si>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</si>
  <si>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</si>
  <si>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</si>
  <si>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</si>
  <si>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</si>
  <si>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</si>
  <si>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</si>
  <si>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</si>
  <si>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</si>
  <si>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</si>
  <si>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</si>
  <si>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</si>
  <si>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</si>
  <si>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</si>
  <si>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</si>
  <si>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</si>
  <si>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</si>
  <si>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</si>
  <si>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</si>
  <si>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</si>
  <si>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</si>
  <si>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</si>
  <si>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</si>
  <si>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</si>
  <si>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</si>
  <si>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</si>
  <si>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</si>
  <si>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 АКВВ 3642 9000 0015 0000 0000
в МОУ № 700 ОАО "АСБ Беларусбанк"
БИК АКВВBY2Х  УНП 700630521</t>
  </si>
  <si>
    <t>начальника Бобруйского межрайонного отдела Могилевского областного управления Госпромнадзора Мицули Ивана Ивановича,</t>
  </si>
  <si>
    <t>Начальник Бобруйского межрайонного 
отдела Могилевского областного 
управления Госпромнадзора
___________________________ И.И.Мицуля</t>
  </si>
  <si>
    <t>г.Бобруйск</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</si>
  <si>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</si>
  <si>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</si>
  <si>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Заместитель начальника Бобруйского 
межрайонного отдела Могилевского областного 
управления Госпромнадзора
___________________________ Н.В.Дроздова</t>
  </si>
  <si>
    <t>ЭПБ/Д</t>
  </si>
  <si>
    <t>1.2. Результат оформляется актом экспертизы.</t>
  </si>
  <si>
    <t>указать дату</t>
  </si>
  <si>
    <t xml:space="preserve">пояснительную записку предоставим </t>
  </si>
  <si>
    <t>Оригинал декларации промышленной безопасности и расчетно-</t>
  </si>
  <si>
    <r>
      <rPr>
        <sz val="11"/>
        <color indexed="16"/>
        <rFont val="Times New Roman"/>
        <family val="1"/>
      </rPr>
      <t xml:space="preserve">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протокол согласования цены. Заполнению Заказчиком подлежат зеленые поля в заявлении и договоре. Необходимые данные внесенные в заявление автоматически попадают в договор, счет и акт.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в счете-фактуре и акте отрегулируют при регистрации договора.
Объём работы может быть определен только после предоставления Заказчиком </t>
    </r>
    <r>
      <rPr>
        <b/>
        <sz val="11"/>
        <color indexed="16"/>
        <rFont val="Times New Roman"/>
        <family val="1"/>
      </rPr>
      <t xml:space="preserve">оригинала декларации промышленной безопасности и расчетно-пояснительной записки. </t>
    </r>
    <r>
      <rPr>
        <sz val="11"/>
        <color indexed="16"/>
        <rFont val="Times New Roman"/>
        <family val="1"/>
      </rPr>
      <t>Дата договора будет определена после даты предоставления данных документов.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r>
  </si>
  <si>
    <t>опасных производственных объектов</t>
  </si>
  <si>
    <r>
      <t xml:space="preserve">просит заключить договор на оказание услуг по проведению экспертизы промышленной безопасности </t>
    </r>
    <r>
      <rPr>
        <sz val="15"/>
        <color indexed="8"/>
        <rFont val="Times New Roman"/>
        <family val="1"/>
      </rPr>
      <t xml:space="preserve">декларации промышленной безопасности для </t>
    </r>
  </si>
  <si>
    <t xml:space="preserve">1.1. Исполнитель обязуется оказать услуги проведение экспертизы промышленной безопасности декларации промышленной 
</t>
  </si>
  <si>
    <t>безопасности опасных производственных объектов</t>
  </si>
  <si>
    <t>I типа опасности.</t>
  </si>
  <si>
    <t>II типа опасности.</t>
  </si>
  <si>
    <t>I, II типа опасности.</t>
  </si>
  <si>
    <t xml:space="preserve">с  другой стороны, далее именуемые Сторонами, удостоверяем, что Сторонами достигнуто соглашение о стоимости оказываемой услуги по проведению экспертизы промышленной безопасности декларации промышленной безопасности </t>
  </si>
  <si>
    <t>Проведение экспертизы промышленной безопасности в отношении декларации промышленной безопасности опасных производственных объектов</t>
  </si>
  <si>
    <t>(указать расчетный счет, УНН, наименование и местонахождение банка, код)</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</si>
  <si>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услугам-услуги считаются оказанными, оплата за услуги Заказчику не возвращается.</t>
  </si>
  <si>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</si>
  <si>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начальника Солигорского межрайонного отдела Минского областного управления Госпромнадзора Трубельника Сергея Ивановича,</t>
  </si>
  <si>
    <t>Начальник Солигорского межрайонного 
отдела Минского областного 
управления Госпромнадзора
___________________________С.И.Трубельник</t>
  </si>
  <si>
    <t xml:space="preserve">Минского областного    </t>
  </si>
  <si>
    <t>20.03.2024 г. № 43-03/2024</t>
  </si>
  <si>
    <t>20.03.2024 г. № 31-03/2024</t>
  </si>
  <si>
    <t>20.03.2024 г. № 37-03/2024</t>
  </si>
  <si>
    <t>20.03.2024 г. № 44-03/2024</t>
  </si>
  <si>
    <t>20.03.2024 г. № 32-03/2024</t>
  </si>
  <si>
    <t>20.03.2024 г. № 38-03/2024</t>
  </si>
  <si>
    <t>20.03.2024 г. № 22-03/2024</t>
  </si>
  <si>
    <t>20.03.2024 г. № 23-03/2024</t>
  </si>
  <si>
    <t>20.03.2024 г. № 33-03/2024</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</si>
  <si>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</si>
  <si>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20.03.2024 г. № 39-03/2024</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</si>
  <si>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</si>
  <si>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20.03.2024 г. № 45-03/2024</t>
  </si>
  <si>
    <t>20.03.2024 г. № 25-03/2024</t>
  </si>
  <si>
    <t>20.03.2024 г. № 24-03/2024</t>
  </si>
  <si>
    <t>20.03.2024 г. № 46-03/2024</t>
  </si>
  <si>
    <t>20.03.2024 г. № 34-03/2024</t>
  </si>
  <si>
    <t>20.03.2024 г. № 40-03/2024</t>
  </si>
  <si>
    <t>20.03.2024 г. № 30-03/2024</t>
  </si>
  <si>
    <t>20.03.2024 г. № 19-03/2024</t>
  </si>
  <si>
    <t>заместителя начальника Минского городского управления Госпромнадзора Ворона Александра Леонидовича,</t>
  </si>
  <si>
    <t>20.03.2024 г. № 18-03/2024</t>
  </si>
  <si>
    <t>Заместитель начальника Минского 
городского управления Госпромнадзора
___________________________А.Л.Ворон</t>
  </si>
  <si>
    <t>20.03.2024 г. № 35-03/2024</t>
  </si>
  <si>
    <t>20.03.2024 г. № 41-03/2024</t>
  </si>
  <si>
    <t xml:space="preserve">Минского областного   </t>
  </si>
  <si>
    <t>20.03.2024 г. № 26-03/2024</t>
  </si>
  <si>
    <t>заместителя начальника Солигорского межрайонного отдела Минского областного управления Госпромнадзора Шарко Владимира Владимировича,</t>
  </si>
  <si>
    <t>20.03.2024 г. № 27-03/2024</t>
  </si>
  <si>
    <t>Заместитель начальника Солигорского межрайонного отдела Минского областного 
управления Госпромнадзора
___________________________В.В.Шарко</t>
  </si>
  <si>
    <t>20.03.2024 г. № 47-03/2024</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</si>
  <si>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BY46АКВВ36429000001500000000
в МОУ №700 ОАО "Беларусбанк"
БИК АКВВ BY2Х  УНП 700630521</t>
  </si>
  <si>
    <t>20.03.2024 г. № 36-03/2024</t>
  </si>
  <si>
    <t>20.03.2024 г. № 42-03/2024</t>
  </si>
  <si>
    <t>20.03.2024 г. № 28-03/2024</t>
  </si>
  <si>
    <t>20.03.2024 г. № 29-03/2024</t>
  </si>
  <si>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</si>
  <si>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Могилевское областное управление Госпромнадзора
Юридический адрес:
212003, г.Могилев, ул.Челюскинцев, 115 
Банковские реквизиты:
р/с BY46АКВВ36429000001500000000
в МОУ №700 ОАО "Беларусбанк"
БИК АКВВ BY2Х УНП 700630521</t>
  </si>
  <si>
    <t>Могилевское областное управление Госпромнадзора
Юридический адрес:
212003, г.Могилев, ул.Челюскинцев, 115 
Банковские реквизиты:
р/с BY46 АКВВ 3642 9000 0015 0000 0000
в МОУ №700 ОАО "АСБ Беларусбанк"
БИК АКВВBY2Х УНП 700630521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</si>
</sst>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99">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5"/>
      <color indexed="8"/>
      <name val="Times New Roman"/>
      <family val="1"/>
    </font>
    <font>
      <sz val="9.5"/>
      <name val="Times New Roman"/>
      <family val="1"/>
    </font>
    <font>
      <sz val="9"/>
      <name val="Tahoma"/>
      <family val="2"/>
    </font>
    <font>
      <b/>
      <sz val="9.5"/>
      <color indexed="8"/>
      <name val="Times New Roman"/>
      <family val="1"/>
    </font>
    <font>
      <u val="single"/>
      <sz val="9.5"/>
      <color indexed="8"/>
      <name val="Times New Roman"/>
      <family val="1"/>
    </font>
    <font>
      <sz val="11"/>
      <name val="Times New Roman"/>
      <family val="1"/>
    </font>
    <font>
      <sz val="15"/>
      <color indexed="8"/>
      <name val="Times New Roman"/>
      <family val="1"/>
    </font>
    <font>
      <sz val="11"/>
      <color indexed="16"/>
      <name val="Times New Roman"/>
      <family val="1"/>
    </font>
    <font>
      <b/>
      <sz val="11"/>
      <color indexed="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8"/>
      <name val="Times New Roman"/>
      <family val="1"/>
    </font>
    <font>
      <sz val="6"/>
      <color indexed="8"/>
      <name val="Times New Roman"/>
      <family val="1"/>
    </font>
    <font>
      <sz val="7"/>
      <color indexed="8"/>
      <name val="Times New Roman"/>
      <family val="1"/>
    </font>
    <font>
      <sz val="7.5"/>
      <color indexed="8"/>
      <name val="Times New Roman"/>
      <family val="1"/>
    </font>
    <font>
      <b/>
      <sz val="11"/>
      <color indexed="63"/>
      <name val="Times New Roman"/>
      <family val="1"/>
    </font>
    <font>
      <i/>
      <sz val="15"/>
      <color indexed="8"/>
      <name val="Times New Roman"/>
      <family val="1"/>
    </font>
    <font>
      <sz val="8"/>
      <color indexed="8"/>
      <name val="Times New Roman"/>
      <family val="1"/>
    </font>
    <font>
      <b/>
      <sz val="10"/>
      <color indexed="8"/>
      <name val="Times New Roman"/>
      <family val="1"/>
    </font>
    <font>
      <sz val="9"/>
      <color indexed="8"/>
      <name val="Times New Roman"/>
      <family val="1"/>
    </font>
    <font>
      <sz val="12"/>
      <color indexed="8"/>
      <name val="Times New Roman"/>
      <family val="1"/>
    </font>
    <font>
      <sz val="13"/>
      <color indexed="8"/>
      <name val="Times New Roman"/>
      <family val="1"/>
    </font>
    <font>
      <b/>
      <sz val="15"/>
      <color indexed="8"/>
      <name val="Times New Roman"/>
      <family val="1"/>
    </font>
    <font>
      <b/>
      <sz val="13"/>
      <color indexed="8"/>
      <name val="Times New Roman"/>
      <family val="1"/>
    </font>
    <font>
      <sz val="11"/>
      <color indexed="20"/>
      <name val="Times New Roman"/>
      <family val="1"/>
    </font>
    <font>
      <i/>
      <sz val="12"/>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10"/>
      <color theme="1"/>
      <name val="Times New Roman"/>
      <family val="1"/>
    </font>
    <font>
      <sz val="9.5"/>
      <color theme="1"/>
      <name val="Times New Roman"/>
      <family val="1"/>
    </font>
    <font>
      <sz val="6"/>
      <color theme="1"/>
      <name val="Times New Roman"/>
      <family val="1"/>
    </font>
    <font>
      <sz val="7"/>
      <color theme="1"/>
      <name val="Times New Roman"/>
      <family val="1"/>
    </font>
    <font>
      <sz val="7.5"/>
      <color theme="1"/>
      <name val="Times New Roman"/>
      <family val="1"/>
    </font>
    <font>
      <sz val="15"/>
      <color theme="1"/>
      <name val="Times New Roman"/>
      <family val="1"/>
    </font>
    <font>
      <b/>
      <sz val="9.5"/>
      <color theme="1"/>
      <name val="Times New Roman"/>
      <family val="1"/>
    </font>
    <font>
      <b/>
      <sz val="11"/>
      <color rgb="FF262626"/>
      <name val="Times New Roman"/>
      <family val="1"/>
    </font>
    <font>
      <sz val="8"/>
      <color theme="1"/>
      <name val="Times New Roman"/>
      <family val="1"/>
    </font>
    <font>
      <sz val="12"/>
      <color theme="1"/>
      <name val="Times New Roman"/>
      <family val="1"/>
    </font>
    <font>
      <sz val="9.5"/>
      <color rgb="FF000000"/>
      <name val="Times New Roman"/>
      <family val="1"/>
    </font>
    <font>
      <b/>
      <sz val="10"/>
      <color theme="1"/>
      <name val="Times New Roman"/>
      <family val="1"/>
    </font>
    <font>
      <sz val="11"/>
      <color rgb="FF990000"/>
      <name val="Times New Roman"/>
      <family val="1"/>
    </font>
    <font>
      <sz val="11"/>
      <color rgb="FFA50021"/>
      <name val="Times New Roman"/>
      <family val="1"/>
    </font>
    <font>
      <i/>
      <sz val="12"/>
      <color theme="1"/>
      <name val="Times New Roman"/>
      <family val="1"/>
    </font>
    <font>
      <b/>
      <sz val="13"/>
      <color theme="1"/>
      <name val="Times New Roman"/>
      <family val="1"/>
    </font>
    <font>
      <b/>
      <sz val="15"/>
      <color theme="1"/>
      <name val="Times New Roman"/>
      <family val="1"/>
    </font>
    <font>
      <sz val="9"/>
      <color theme="1"/>
      <name val="Times New Roman"/>
      <family val="1"/>
    </font>
    <font>
      <sz val="6"/>
      <color rgb="FF000000"/>
      <name val="Times New Roman"/>
      <family val="1"/>
    </font>
    <font>
      <sz val="7"/>
      <color rgb="FF000000"/>
      <name val="Times New Roman"/>
      <family val="1"/>
    </font>
    <font>
      <sz val="13"/>
      <color theme="1"/>
      <name val="Times New Roman"/>
      <family val="1"/>
    </font>
    <font>
      <i/>
      <sz val="15"/>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CC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color indexed="63"/>
      </left>
      <right>
        <color indexed="63"/>
      </right>
      <top style="thin">
        <color theme="1"/>
      </top>
      <bottom style="thin">
        <color theme="1"/>
      </bottom>
    </border>
    <border>
      <left/>
      <right style="medium"/>
      <top style="medium"/>
      <bottom/>
    </border>
    <border>
      <left/>
      <right style="medium"/>
      <top/>
      <bottom/>
    </border>
    <border>
      <left/>
      <right style="medium"/>
      <top/>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top style="thin"/>
      <bottom/>
    </border>
    <border>
      <left style="thin"/>
      <right>
        <color indexed="63"/>
      </right>
      <top style="thin"/>
      <bottom style="thin"/>
    </border>
    <border>
      <left/>
      <right style="thin"/>
      <top style="thin"/>
      <bottom style="thin"/>
    </border>
    <border>
      <left style="thin"/>
      <right style="thin"/>
      <top style="thin"/>
      <bottom style="thin"/>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4" fillId="0" borderId="0">
      <alignment/>
      <protection/>
    </xf>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32" borderId="0" applyNumberFormat="0" applyBorder="0" applyAlignment="0" applyProtection="0"/>
  </cellStyleXfs>
  <cellXfs count="261">
    <xf numFmtId="0" fontId="0" fillId="0" borderId="0" xfId="0" applyFont="1" applyAlignment="1">
      <alignment/>
    </xf>
    <xf numFmtId="0" fontId="5" fillId="0" borderId="0" xfId="53" applyFont="1">
      <alignment/>
      <protection/>
    </xf>
    <xf numFmtId="0" fontId="73"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4" fillId="33" borderId="0" xfId="0" applyFont="1" applyFill="1" applyAlignment="1" applyProtection="1">
      <alignment/>
      <protection hidden="1"/>
    </xf>
    <xf numFmtId="0" fontId="74" fillId="33" borderId="0" xfId="0" applyFont="1" applyFill="1" applyAlignment="1" applyProtection="1">
      <alignment/>
      <protection hidden="1"/>
    </xf>
    <xf numFmtId="0" fontId="74" fillId="33" borderId="0" xfId="0" applyFont="1" applyFill="1" applyBorder="1" applyAlignment="1" applyProtection="1">
      <alignment/>
      <protection hidden="1"/>
    </xf>
    <xf numFmtId="0" fontId="74" fillId="33" borderId="0" xfId="0" applyFont="1" applyFill="1" applyBorder="1" applyAlignment="1" applyProtection="1">
      <alignment/>
      <protection hidden="1"/>
    </xf>
    <xf numFmtId="0" fontId="75" fillId="33" borderId="0" xfId="0" applyFont="1" applyFill="1" applyAlignment="1" applyProtection="1">
      <alignment/>
      <protection hidden="1"/>
    </xf>
    <xf numFmtId="0" fontId="74" fillId="33" borderId="0" xfId="0" applyNumberFormat="1" applyFont="1" applyFill="1" applyAlignment="1" applyProtection="1" quotePrefix="1">
      <alignment horizontal="right"/>
      <protection hidden="1"/>
    </xf>
    <xf numFmtId="0" fontId="75" fillId="33" borderId="0" xfId="0" applyFont="1" applyFill="1" applyBorder="1" applyAlignment="1" applyProtection="1">
      <alignment horizontal="right"/>
      <protection hidden="1"/>
    </xf>
    <xf numFmtId="0" fontId="76" fillId="33" borderId="0" xfId="0" applyFont="1" applyFill="1" applyBorder="1" applyAlignment="1" applyProtection="1">
      <alignment vertical="top"/>
      <protection hidden="1"/>
    </xf>
    <xf numFmtId="0" fontId="77" fillId="33" borderId="0" xfId="0" applyFont="1" applyFill="1" applyAlignment="1" applyProtection="1">
      <alignment/>
      <protection hidden="1"/>
    </xf>
    <xf numFmtId="0" fontId="78" fillId="33" borderId="0" xfId="0" applyFont="1" applyFill="1" applyAlignment="1" applyProtection="1">
      <alignment/>
      <protection hidden="1"/>
    </xf>
    <xf numFmtId="0" fontId="79" fillId="33" borderId="0" xfId="0" applyFont="1" applyFill="1" applyAlignment="1" applyProtection="1">
      <alignment vertical="center"/>
      <protection hidden="1"/>
    </xf>
    <xf numFmtId="0" fontId="74" fillId="0" borderId="0" xfId="0" applyFont="1" applyAlignment="1" applyProtection="1">
      <alignment/>
      <protection hidden="1" locked="0"/>
    </xf>
    <xf numFmtId="0" fontId="77" fillId="33" borderId="0" xfId="0" applyFont="1" applyFill="1" applyAlignment="1" applyProtection="1">
      <alignment/>
      <protection hidden="1" locked="0"/>
    </xf>
    <xf numFmtId="0" fontId="74" fillId="0" borderId="0" xfId="0" applyFont="1" applyAlignment="1" applyProtection="1">
      <alignment/>
      <protection hidden="1" locked="0"/>
    </xf>
    <xf numFmtId="0" fontId="74" fillId="33" borderId="0" xfId="0" applyFont="1" applyFill="1" applyAlignment="1" applyProtection="1">
      <alignment/>
      <protection hidden="1" locked="0"/>
    </xf>
    <xf numFmtId="0" fontId="74" fillId="0" borderId="0" xfId="0" applyFont="1" applyBorder="1" applyAlignment="1" applyProtection="1">
      <alignment/>
      <protection hidden="1" locked="0"/>
    </xf>
    <xf numFmtId="14" fontId="75" fillId="33" borderId="0" xfId="0" applyNumberFormat="1" applyFont="1" applyFill="1" applyBorder="1" applyAlignment="1" applyProtection="1">
      <alignment horizontal="center" wrapText="1"/>
      <protection hidden="1"/>
    </xf>
    <xf numFmtId="49" fontId="75" fillId="33" borderId="0" xfId="0" applyNumberFormat="1" applyFont="1" applyFill="1" applyBorder="1" applyAlignment="1" applyProtection="1">
      <alignment horizontal="right"/>
      <protection hidden="1"/>
    </xf>
    <xf numFmtId="2" fontId="74" fillId="33" borderId="0" xfId="0" applyNumberFormat="1" applyFont="1" applyFill="1" applyAlignment="1" applyProtection="1">
      <alignment/>
      <protection hidden="1"/>
    </xf>
    <xf numFmtId="0" fontId="80" fillId="33" borderId="0" xfId="0" applyFont="1" applyFill="1" applyAlignment="1" applyProtection="1">
      <alignment/>
      <protection hidden="1"/>
    </xf>
    <xf numFmtId="0" fontId="80" fillId="33" borderId="0" xfId="0" applyFont="1" applyFill="1" applyAlignment="1" applyProtection="1">
      <alignment vertical="top"/>
      <protection hidden="1"/>
    </xf>
    <xf numFmtId="0" fontId="74" fillId="0" borderId="0" xfId="0" applyFont="1" applyAlignment="1" applyProtection="1">
      <alignment/>
      <protection hidden="1"/>
    </xf>
    <xf numFmtId="0" fontId="75" fillId="0" borderId="10" xfId="0" applyFont="1" applyBorder="1" applyAlignment="1" applyProtection="1">
      <alignment horizontal="left"/>
      <protection hidden="1"/>
    </xf>
    <xf numFmtId="0" fontId="75" fillId="33" borderId="0" xfId="0" applyFont="1" applyFill="1" applyBorder="1" applyAlignment="1" applyProtection="1">
      <alignment horizontal="center" wrapText="1"/>
      <protection hidden="1"/>
    </xf>
    <xf numFmtId="49" fontId="74" fillId="33" borderId="0" xfId="0" applyNumberFormat="1" applyFont="1" applyFill="1" applyAlignment="1" applyProtection="1">
      <alignment/>
      <protection hidden="1"/>
    </xf>
    <xf numFmtId="0" fontId="75" fillId="33" borderId="11" xfId="0" applyFont="1" applyFill="1" applyBorder="1" applyAlignment="1" applyProtection="1">
      <alignment horizontal="left" wrapText="1"/>
      <protection hidden="1"/>
    </xf>
    <xf numFmtId="0" fontId="75" fillId="33" borderId="11" xfId="0" applyFont="1" applyFill="1" applyBorder="1" applyAlignment="1" applyProtection="1">
      <alignment/>
      <protection hidden="1"/>
    </xf>
    <xf numFmtId="0" fontId="76" fillId="33" borderId="0" xfId="0" applyFont="1" applyFill="1" applyAlignment="1" applyProtection="1">
      <alignment horizontal="center"/>
      <protection hidden="1"/>
    </xf>
    <xf numFmtId="0" fontId="76" fillId="33" borderId="0" xfId="0" applyFont="1" applyFill="1" applyBorder="1" applyAlignment="1" applyProtection="1">
      <alignment horizontal="center"/>
      <protection hidden="1"/>
    </xf>
    <xf numFmtId="0" fontId="77" fillId="33" borderId="0" xfId="0" applyFont="1" applyFill="1" applyAlignment="1" applyProtection="1">
      <alignment vertical="top"/>
      <protection hidden="1"/>
    </xf>
    <xf numFmtId="0" fontId="76" fillId="33" borderId="0" xfId="0" applyFont="1" applyFill="1" applyAlignment="1" applyProtection="1">
      <alignment horizontal="center" vertical="top"/>
      <protection hidden="1"/>
    </xf>
    <xf numFmtId="0" fontId="76" fillId="33" borderId="0" xfId="0" applyFont="1" applyFill="1" applyAlignment="1" applyProtection="1">
      <alignment horizontal="center"/>
      <protection hidden="1" locked="0"/>
    </xf>
    <xf numFmtId="0" fontId="74" fillId="0" borderId="0" xfId="0" applyFont="1" applyAlignment="1" applyProtection="1">
      <alignment wrapText="1"/>
      <protection hidden="1" locked="0"/>
    </xf>
    <xf numFmtId="0" fontId="74" fillId="0" borderId="0" xfId="0" applyFont="1" applyAlignment="1" applyProtection="1">
      <alignment wrapText="1"/>
      <protection hidden="1"/>
    </xf>
    <xf numFmtId="0" fontId="77" fillId="33" borderId="0" xfId="0" applyFont="1" applyFill="1" applyBorder="1" applyAlignment="1" applyProtection="1">
      <alignment/>
      <protection hidden="1"/>
    </xf>
    <xf numFmtId="0" fontId="81" fillId="0" borderId="0" xfId="0" applyFont="1" applyFill="1" applyBorder="1" applyAlignment="1" applyProtection="1">
      <alignment horizontal="left" vertical="top"/>
      <protection hidden="1"/>
    </xf>
    <xf numFmtId="0" fontId="77" fillId="33" borderId="0" xfId="0" applyFont="1" applyFill="1" applyBorder="1" applyAlignment="1" applyProtection="1">
      <alignment horizontal="left" wrapText="1"/>
      <protection hidden="1"/>
    </xf>
    <xf numFmtId="0" fontId="77" fillId="33" borderId="0" xfId="0" applyFont="1" applyFill="1" applyAlignment="1" applyProtection="1">
      <alignment horizontal="left" wrapText="1"/>
      <protection hidden="1"/>
    </xf>
    <xf numFmtId="0" fontId="77" fillId="33" borderId="0" xfId="0" applyFont="1" applyFill="1" applyAlignment="1" applyProtection="1">
      <alignment horizontal="left" vertical="top" wrapText="1"/>
      <protection hidden="1"/>
    </xf>
    <xf numFmtId="0" fontId="82" fillId="33" borderId="0" xfId="0" applyFont="1" applyFill="1" applyAlignment="1" applyProtection="1">
      <alignment horizontal="center" wrapText="1"/>
      <protection hidden="1"/>
    </xf>
    <xf numFmtId="0" fontId="77" fillId="33" borderId="0" xfId="0" applyFont="1" applyFill="1" applyAlignment="1" applyProtection="1">
      <alignment vertical="top" wrapText="1"/>
      <protection hidden="1"/>
    </xf>
    <xf numFmtId="0" fontId="77" fillId="33" borderId="0" xfId="0" applyFont="1" applyFill="1" applyAlignment="1" applyProtection="1">
      <alignment wrapText="1"/>
      <protection hidden="1"/>
    </xf>
    <xf numFmtId="0" fontId="74" fillId="0" borderId="0" xfId="0" applyFont="1" applyBorder="1" applyAlignment="1" applyProtection="1">
      <alignment/>
      <protection hidden="1"/>
    </xf>
    <xf numFmtId="0" fontId="74" fillId="0" borderId="0" xfId="0" applyFont="1" applyFill="1" applyBorder="1" applyAlignment="1" applyProtection="1">
      <alignment/>
      <protection hidden="1"/>
    </xf>
    <xf numFmtId="0" fontId="76" fillId="33" borderId="0" xfId="0" applyFont="1" applyFill="1" applyAlignment="1" applyProtection="1">
      <alignment horizontal="center" wrapText="1"/>
      <protection hidden="1"/>
    </xf>
    <xf numFmtId="0" fontId="76" fillId="33" borderId="0" xfId="0" applyFont="1" applyFill="1" applyBorder="1" applyAlignment="1" applyProtection="1">
      <alignment/>
      <protection hidden="1"/>
    </xf>
    <xf numFmtId="0" fontId="76" fillId="33" borderId="0" xfId="0" applyFont="1" applyFill="1" applyBorder="1" applyAlignment="1" applyProtection="1">
      <alignment wrapText="1"/>
      <protection hidden="1"/>
    </xf>
    <xf numFmtId="49" fontId="77" fillId="33" borderId="0" xfId="0" applyNumberFormat="1" applyFont="1" applyFill="1" applyAlignment="1" applyProtection="1">
      <alignment/>
      <protection hidden="1"/>
    </xf>
    <xf numFmtId="49" fontId="77" fillId="33" borderId="0" xfId="0" applyNumberFormat="1" applyFont="1" applyFill="1" applyBorder="1" applyAlignment="1" applyProtection="1">
      <alignment/>
      <protection hidden="1"/>
    </xf>
    <xf numFmtId="49" fontId="78" fillId="33" borderId="0" xfId="0" applyNumberFormat="1" applyFont="1" applyFill="1" applyBorder="1" applyAlignment="1" applyProtection="1">
      <alignment horizontal="center" vertical="top"/>
      <protection hidden="1"/>
    </xf>
    <xf numFmtId="49" fontId="77" fillId="33" borderId="0" xfId="0" applyNumberFormat="1" applyFont="1" applyFill="1" applyAlignment="1" applyProtection="1">
      <alignment horizontal="left" vertical="top" wrapText="1"/>
      <protection hidden="1"/>
    </xf>
    <xf numFmtId="0" fontId="77" fillId="33" borderId="0" xfId="0" applyFont="1" applyFill="1" applyBorder="1" applyAlignment="1" applyProtection="1">
      <alignment wrapText="1"/>
      <protection hidden="1"/>
    </xf>
    <xf numFmtId="49" fontId="78" fillId="0" borderId="0" xfId="0" applyNumberFormat="1" applyFont="1" applyFill="1" applyBorder="1" applyAlignment="1" applyProtection="1">
      <alignment horizontal="center" vertical="top"/>
      <protection hidden="1"/>
    </xf>
    <xf numFmtId="0" fontId="81" fillId="33" borderId="0" xfId="0" applyFont="1" applyFill="1" applyBorder="1" applyAlignment="1" applyProtection="1">
      <alignment horizontal="left" vertical="top"/>
      <protection hidden="1"/>
    </xf>
    <xf numFmtId="0" fontId="74" fillId="0" borderId="0" xfId="0" applyFont="1" applyBorder="1" applyAlignment="1" applyProtection="1">
      <alignment horizontal="left" vertical="top" wrapText="1"/>
      <protection/>
    </xf>
    <xf numFmtId="0" fontId="74" fillId="0" borderId="0" xfId="0" applyFont="1" applyBorder="1" applyAlignment="1" applyProtection="1">
      <alignment horizontal="left" vertical="top"/>
      <protection/>
    </xf>
    <xf numFmtId="0" fontId="74" fillId="0" borderId="0" xfId="0" applyFont="1" applyAlignment="1" applyProtection="1">
      <alignment vertical="top"/>
      <protection hidden="1"/>
    </xf>
    <xf numFmtId="0" fontId="76" fillId="33" borderId="0" xfId="0" applyFont="1" applyFill="1" applyAlignment="1" applyProtection="1">
      <alignment horizontal="left" vertical="top"/>
      <protection hidden="1"/>
    </xf>
    <xf numFmtId="0" fontId="76" fillId="33" borderId="0" xfId="0" applyFont="1" applyFill="1" applyAlignment="1" applyProtection="1">
      <alignment horizontal="left"/>
      <protection hidden="1"/>
    </xf>
    <xf numFmtId="0" fontId="0" fillId="0" borderId="0" xfId="0" applyAlignment="1" applyProtection="1">
      <alignment/>
      <protection/>
    </xf>
    <xf numFmtId="0" fontId="74" fillId="0" borderId="0" xfId="0" applyFont="1" applyAlignment="1" applyProtection="1">
      <alignment/>
      <protection hidden="1"/>
    </xf>
    <xf numFmtId="0" fontId="74" fillId="0" borderId="0" xfId="0" applyFont="1" applyAlignment="1" applyProtection="1">
      <alignment vertical="center"/>
      <protection hidden="1"/>
    </xf>
    <xf numFmtId="0" fontId="74" fillId="0" borderId="0" xfId="0" applyFont="1" applyBorder="1" applyAlignment="1" applyProtection="1">
      <alignment/>
      <protection hidden="1"/>
    </xf>
    <xf numFmtId="0" fontId="74" fillId="0" borderId="0" xfId="0" applyFont="1" applyBorder="1" applyAlignment="1" applyProtection="1">
      <alignment vertical="center"/>
      <protection hidden="1"/>
    </xf>
    <xf numFmtId="0" fontId="74" fillId="0" borderId="0" xfId="0" applyFont="1" applyFill="1" applyAlignment="1" applyProtection="1">
      <alignment/>
      <protection hidden="1"/>
    </xf>
    <xf numFmtId="0" fontId="76" fillId="0" borderId="0" xfId="0" applyFont="1" applyAlignment="1" applyProtection="1">
      <alignment/>
      <protection hidden="1"/>
    </xf>
    <xf numFmtId="0" fontId="78" fillId="0" borderId="0" xfId="0" applyFont="1" applyAlignment="1" applyProtection="1">
      <alignment/>
      <protection hidden="1"/>
    </xf>
    <xf numFmtId="0" fontId="75" fillId="0" borderId="12" xfId="0" applyFont="1" applyBorder="1" applyAlignment="1" applyProtection="1">
      <alignment/>
      <protection locked="0"/>
    </xf>
    <xf numFmtId="0" fontId="83" fillId="0" borderId="12" xfId="0" applyFont="1" applyBorder="1" applyAlignment="1" applyProtection="1">
      <alignment/>
      <protection locked="0"/>
    </xf>
    <xf numFmtId="0" fontId="74" fillId="34" borderId="0" xfId="0" applyFont="1" applyFill="1" applyAlignment="1" applyProtection="1">
      <alignment horizontal="left" vertical="top" wrapText="1"/>
      <protection locked="0"/>
    </xf>
    <xf numFmtId="0" fontId="75" fillId="0" borderId="0" xfId="0" applyFont="1" applyBorder="1" applyAlignment="1" applyProtection="1">
      <alignment horizontal="left" vertical="top" wrapText="1"/>
      <protection locked="0"/>
    </xf>
    <xf numFmtId="0" fontId="74" fillId="0" borderId="0" xfId="0" applyFont="1" applyAlignment="1" applyProtection="1">
      <alignment horizontal="left" vertical="top" wrapText="1"/>
      <protection locked="0"/>
    </xf>
    <xf numFmtId="0" fontId="74" fillId="0" borderId="0" xfId="0" applyFont="1" applyBorder="1" applyAlignment="1" applyProtection="1">
      <alignment horizontal="left" vertical="top" wrapText="1"/>
      <protection locked="0"/>
    </xf>
    <xf numFmtId="0" fontId="74" fillId="0" borderId="0" xfId="0" applyFont="1" applyBorder="1" applyAlignment="1" applyProtection="1">
      <alignment horizontal="left" vertical="top"/>
      <protection locked="0"/>
    </xf>
    <xf numFmtId="0" fontId="0" fillId="0" borderId="0" xfId="0" applyAlignment="1" applyProtection="1">
      <alignment/>
      <protection locked="0"/>
    </xf>
    <xf numFmtId="0" fontId="81" fillId="0" borderId="0" xfId="0" applyFont="1" applyAlignment="1" applyProtection="1">
      <alignment wrapText="1"/>
      <protection hidden="1"/>
    </xf>
    <xf numFmtId="49" fontId="81" fillId="0" borderId="0" xfId="0" applyNumberFormat="1" applyFont="1" applyAlignment="1" applyProtection="1">
      <alignment wrapText="1"/>
      <protection hidden="1"/>
    </xf>
    <xf numFmtId="0" fontId="81" fillId="33" borderId="0" xfId="0" applyFont="1" applyFill="1" applyAlignment="1" applyProtection="1">
      <alignment horizontal="left" vertical="top"/>
      <protection hidden="1"/>
    </xf>
    <xf numFmtId="0" fontId="81" fillId="33" borderId="0" xfId="0" applyFont="1" applyFill="1" applyBorder="1" applyAlignment="1" applyProtection="1">
      <alignment vertical="top" wrapText="1"/>
      <protection hidden="1"/>
    </xf>
    <xf numFmtId="0" fontId="77" fillId="33" borderId="0" xfId="0" applyFont="1" applyFill="1" applyAlignment="1" applyProtection="1">
      <alignment horizontal="left" vertical="top" wrapText="1"/>
      <protection hidden="1"/>
    </xf>
    <xf numFmtId="0" fontId="77" fillId="33" borderId="0" xfId="0" applyFont="1" applyFill="1" applyAlignment="1" applyProtection="1">
      <alignment horizontal="left" vertical="top"/>
      <protection hidden="1"/>
    </xf>
    <xf numFmtId="0" fontId="75" fillId="0" borderId="0" xfId="0" applyFont="1" applyBorder="1" applyAlignment="1">
      <alignment horizontal="left" vertical="top" wrapText="1"/>
    </xf>
    <xf numFmtId="0" fontId="74" fillId="0" borderId="0" xfId="0" applyFont="1" applyBorder="1" applyAlignment="1">
      <alignment horizontal="left" vertical="top" wrapText="1"/>
    </xf>
    <xf numFmtId="0" fontId="74" fillId="34" borderId="13" xfId="0" applyFont="1" applyFill="1" applyBorder="1" applyAlignment="1">
      <alignment horizontal="left" vertical="top" wrapText="1"/>
    </xf>
    <xf numFmtId="0" fontId="74" fillId="0" borderId="14" xfId="0" applyFont="1" applyBorder="1" applyAlignment="1">
      <alignment horizontal="left" vertical="top" wrapText="1"/>
    </xf>
    <xf numFmtId="0" fontId="74" fillId="34" borderId="14" xfId="0" applyFont="1" applyFill="1" applyBorder="1" applyAlignment="1">
      <alignment horizontal="left" vertical="top" wrapText="1"/>
    </xf>
    <xf numFmtId="0" fontId="16" fillId="34" borderId="14" xfId="0" applyFont="1" applyFill="1" applyBorder="1" applyAlignment="1">
      <alignment horizontal="left" vertical="top" wrapText="1"/>
    </xf>
    <xf numFmtId="0" fontId="74" fillId="0" borderId="15" xfId="0" applyFont="1" applyBorder="1" applyAlignment="1">
      <alignment horizontal="left" vertical="top" wrapText="1"/>
    </xf>
    <xf numFmtId="0" fontId="75" fillId="34" borderId="16" xfId="0" applyFont="1" applyFill="1" applyBorder="1" applyAlignment="1">
      <alignment horizontal="left" vertical="top" wrapText="1"/>
    </xf>
    <xf numFmtId="0" fontId="75" fillId="34" borderId="17" xfId="0" applyFont="1" applyFill="1" applyBorder="1" applyAlignment="1">
      <alignment horizontal="left" vertical="top" wrapText="1"/>
    </xf>
    <xf numFmtId="0" fontId="74" fillId="34" borderId="17" xfId="0" applyFont="1" applyFill="1" applyBorder="1" applyAlignment="1">
      <alignment horizontal="left" vertical="top" wrapText="1"/>
    </xf>
    <xf numFmtId="0" fontId="75" fillId="0" borderId="18" xfId="0" applyFont="1" applyBorder="1" applyAlignment="1">
      <alignment horizontal="left" vertical="top" wrapText="1"/>
    </xf>
    <xf numFmtId="0" fontId="75" fillId="34" borderId="18" xfId="0" applyFont="1" applyFill="1" applyBorder="1" applyAlignment="1">
      <alignment horizontal="left" vertical="top" wrapText="1"/>
    </xf>
    <xf numFmtId="0" fontId="75" fillId="34" borderId="0" xfId="0" applyFont="1" applyFill="1" applyBorder="1" applyAlignment="1">
      <alignment horizontal="left" vertical="top" wrapText="1"/>
    </xf>
    <xf numFmtId="0" fontId="74" fillId="34" borderId="0" xfId="0" applyFont="1" applyFill="1" applyBorder="1" applyAlignment="1">
      <alignment horizontal="left" vertical="top" wrapText="1"/>
    </xf>
    <xf numFmtId="0" fontId="2" fillId="0" borderId="0" xfId="0" applyFont="1" applyBorder="1" applyAlignment="1">
      <alignment horizontal="left" vertical="top" wrapText="1"/>
    </xf>
    <xf numFmtId="0" fontId="75" fillId="0" borderId="19" xfId="0" applyFont="1" applyBorder="1" applyAlignment="1">
      <alignment horizontal="left" vertical="top" wrapText="1"/>
    </xf>
    <xf numFmtId="0" fontId="74" fillId="0" borderId="20" xfId="0" applyFont="1" applyBorder="1" applyAlignment="1">
      <alignment horizontal="left" vertical="top" wrapText="1"/>
    </xf>
    <xf numFmtId="0" fontId="81" fillId="33" borderId="0" xfId="0" applyFont="1" applyFill="1" applyBorder="1" applyAlignment="1" applyProtection="1">
      <alignment horizontal="left" vertical="top" wrapText="1"/>
      <protection hidden="1"/>
    </xf>
    <xf numFmtId="0" fontId="81" fillId="0" borderId="0" xfId="0" applyFont="1" applyFill="1" applyBorder="1" applyAlignment="1" applyProtection="1">
      <alignment horizontal="left" vertical="top"/>
      <protection/>
    </xf>
    <xf numFmtId="0" fontId="77" fillId="33" borderId="0" xfId="0" applyFont="1" applyFill="1" applyAlignment="1" applyProtection="1">
      <alignment horizontal="left" vertical="top" wrapText="1"/>
      <protection hidden="1"/>
    </xf>
    <xf numFmtId="0" fontId="77" fillId="33" borderId="0" xfId="0" applyFont="1" applyFill="1" applyAlignment="1" applyProtection="1">
      <alignment horizontal="left" vertical="top"/>
      <protection hidden="1"/>
    </xf>
    <xf numFmtId="0" fontId="12" fillId="33" borderId="0" xfId="0" applyFont="1" applyFill="1" applyAlignment="1" applyProtection="1">
      <alignment horizontal="left" vertical="top" wrapText="1"/>
      <protection hidden="1"/>
    </xf>
    <xf numFmtId="0" fontId="84" fillId="0" borderId="10" xfId="0" applyFont="1" applyFill="1" applyBorder="1" applyAlignment="1" applyProtection="1">
      <alignment horizontal="left" wrapText="1"/>
      <protection hidden="1"/>
    </xf>
    <xf numFmtId="0" fontId="85" fillId="35" borderId="10" xfId="0" applyFont="1" applyFill="1" applyBorder="1" applyAlignment="1" applyProtection="1">
      <alignment horizontal="left" vertical="top" wrapText="1"/>
      <protection hidden="1" locked="0"/>
    </xf>
    <xf numFmtId="0" fontId="81" fillId="33" borderId="0" xfId="0" applyFont="1" applyFill="1" applyAlignment="1" applyProtection="1">
      <alignment horizontal="left" vertical="top"/>
      <protection hidden="1"/>
    </xf>
    <xf numFmtId="0" fontId="84" fillId="33" borderId="21" xfId="0" applyFont="1" applyFill="1" applyBorder="1" applyAlignment="1" applyProtection="1">
      <alignment horizontal="center" vertical="center"/>
      <protection hidden="1"/>
    </xf>
    <xf numFmtId="0" fontId="77" fillId="33" borderId="0" xfId="0" applyNumberFormat="1" applyFont="1" applyFill="1" applyAlignment="1" applyProtection="1">
      <alignment horizontal="left" vertical="top" wrapText="1"/>
      <protection hidden="1"/>
    </xf>
    <xf numFmtId="0" fontId="86" fillId="35" borderId="10" xfId="0" applyFont="1" applyFill="1" applyBorder="1" applyAlignment="1" applyProtection="1">
      <alignment horizontal="left" vertical="top" wrapText="1"/>
      <protection hidden="1" locked="0"/>
    </xf>
    <xf numFmtId="14" fontId="87" fillId="31" borderId="10" xfId="0" applyNumberFormat="1" applyFont="1" applyFill="1" applyBorder="1" applyAlignment="1" applyProtection="1">
      <alignment horizontal="right"/>
      <protection hidden="1" locked="0"/>
    </xf>
    <xf numFmtId="49" fontId="77" fillId="33" borderId="0" xfId="0" applyNumberFormat="1" applyFont="1" applyFill="1" applyAlignment="1" applyProtection="1">
      <alignment horizontal="left" vertical="top" wrapText="1"/>
      <protection hidden="1"/>
    </xf>
    <xf numFmtId="0" fontId="77" fillId="0" borderId="10" xfId="0" applyNumberFormat="1" applyFont="1" applyFill="1" applyBorder="1" applyAlignment="1" applyProtection="1">
      <alignment horizontal="left" vertical="top"/>
      <protection hidden="1"/>
    </xf>
    <xf numFmtId="49" fontId="77" fillId="0" borderId="0" xfId="0" applyNumberFormat="1" applyFont="1" applyAlignment="1" applyProtection="1">
      <alignment horizontal="left" vertical="top"/>
      <protection hidden="1"/>
    </xf>
    <xf numFmtId="0" fontId="88" fillId="33" borderId="0" xfId="0" applyFont="1" applyFill="1" applyAlignment="1" applyProtection="1">
      <alignment horizontal="left" vertical="top" wrapText="1"/>
      <protection hidden="1" locked="0"/>
    </xf>
    <xf numFmtId="0" fontId="89" fillId="33" borderId="0" xfId="0" applyFont="1" applyFill="1" applyAlignment="1" applyProtection="1">
      <alignment horizontal="left" vertical="top" wrapText="1"/>
      <protection hidden="1" locked="0"/>
    </xf>
    <xf numFmtId="0" fontId="90" fillId="35" borderId="0" xfId="0" applyFont="1" applyFill="1" applyBorder="1" applyAlignment="1" applyProtection="1">
      <alignment horizontal="left" vertical="top" wrapText="1"/>
      <protection hidden="1" locked="0"/>
    </xf>
    <xf numFmtId="0" fontId="81" fillId="0" borderId="0" xfId="0" applyFont="1" applyFill="1" applyBorder="1" applyAlignment="1" applyProtection="1">
      <alignment horizontal="left" vertical="top" wrapText="1"/>
      <protection hidden="1"/>
    </xf>
    <xf numFmtId="0" fontId="81" fillId="0" borderId="0" xfId="0" applyFont="1" applyFill="1" applyAlignment="1" applyProtection="1">
      <alignment horizontal="left" vertical="top" wrapText="1"/>
      <protection hidden="1"/>
    </xf>
    <xf numFmtId="0" fontId="76" fillId="35" borderId="0" xfId="0" applyFont="1" applyFill="1" applyAlignment="1" applyProtection="1">
      <alignment horizontal="center"/>
      <protection hidden="1" locked="0"/>
    </xf>
    <xf numFmtId="0" fontId="91" fillId="0" borderId="0" xfId="0" applyFont="1" applyAlignment="1" applyProtection="1">
      <alignment horizontal="left" vertical="top"/>
      <protection/>
    </xf>
    <xf numFmtId="0" fontId="81" fillId="35" borderId="0" xfId="0" applyFont="1" applyFill="1" applyAlignment="1" applyProtection="1">
      <alignment horizontal="left" vertical="top"/>
      <protection hidden="1" locked="0"/>
    </xf>
    <xf numFmtId="0" fontId="12" fillId="35" borderId="0" xfId="0" applyFont="1" applyFill="1" applyAlignment="1" applyProtection="1">
      <alignment horizontal="left" vertical="top" wrapText="1"/>
      <protection hidden="1"/>
    </xf>
    <xf numFmtId="0" fontId="77" fillId="33" borderId="0" xfId="0" applyFont="1" applyFill="1" applyBorder="1" applyAlignment="1" applyProtection="1">
      <alignment horizontal="left" vertical="top" wrapText="1"/>
      <protection hidden="1"/>
    </xf>
    <xf numFmtId="0" fontId="86" fillId="0" borderId="0" xfId="0" applyFont="1" applyBorder="1" applyAlignment="1" applyProtection="1">
      <alignment horizontal="left" vertical="top"/>
      <protection hidden="1"/>
    </xf>
    <xf numFmtId="0" fontId="81" fillId="33" borderId="0" xfId="0" applyFont="1" applyFill="1" applyBorder="1" applyAlignment="1" applyProtection="1">
      <alignment horizontal="left" vertical="top"/>
      <protection hidden="1"/>
    </xf>
    <xf numFmtId="0" fontId="92" fillId="35" borderId="0" xfId="0" applyFont="1" applyFill="1" applyBorder="1" applyAlignment="1" applyProtection="1">
      <alignment horizontal="left" vertical="top" wrapText="1"/>
      <protection hidden="1" locked="0"/>
    </xf>
    <xf numFmtId="0" fontId="92" fillId="33" borderId="0" xfId="0" applyFont="1" applyFill="1" applyAlignment="1" applyProtection="1">
      <alignment horizontal="center" vertical="top"/>
      <protection hidden="1"/>
    </xf>
    <xf numFmtId="0" fontId="76" fillId="35" borderId="0" xfId="0" applyFont="1" applyFill="1" applyAlignment="1" applyProtection="1">
      <alignment horizontal="left" vertical="top" wrapText="1"/>
      <protection hidden="1" locked="0"/>
    </xf>
    <xf numFmtId="0" fontId="77" fillId="35" borderId="0" xfId="0" applyFont="1" applyFill="1" applyAlignment="1" applyProtection="1">
      <alignment horizontal="left" vertical="top" wrapText="1"/>
      <protection hidden="1"/>
    </xf>
    <xf numFmtId="0" fontId="82" fillId="33" borderId="0" xfId="0" applyFont="1" applyFill="1" applyAlignment="1" applyProtection="1">
      <alignment horizontal="center" vertical="top" wrapText="1"/>
      <protection hidden="1"/>
    </xf>
    <xf numFmtId="0" fontId="85" fillId="35" borderId="10" xfId="0" applyFont="1" applyFill="1" applyBorder="1" applyAlignment="1" applyProtection="1">
      <alignment horizontal="left" vertical="top" wrapText="1"/>
      <protection locked="0"/>
    </xf>
    <xf numFmtId="0" fontId="93" fillId="33" borderId="0" xfId="0" applyFont="1" applyFill="1" applyAlignment="1" applyProtection="1">
      <alignment horizontal="center" vertical="top"/>
      <protection hidden="1"/>
    </xf>
    <xf numFmtId="0" fontId="76" fillId="33" borderId="10" xfId="0" applyFont="1" applyFill="1" applyBorder="1" applyAlignment="1" applyProtection="1">
      <alignment horizontal="center"/>
      <protection hidden="1"/>
    </xf>
    <xf numFmtId="0" fontId="82" fillId="33" borderId="0" xfId="0" applyFont="1" applyFill="1" applyAlignment="1" applyProtection="1">
      <alignment horizontal="center"/>
      <protection hidden="1"/>
    </xf>
    <xf numFmtId="0" fontId="82" fillId="33" borderId="0" xfId="0" applyFont="1" applyFill="1" applyAlignment="1" applyProtection="1">
      <alignment horizontal="center" vertical="top"/>
      <protection hidden="1"/>
    </xf>
    <xf numFmtId="49" fontId="78" fillId="33" borderId="0" xfId="0" applyNumberFormat="1" applyFont="1" applyFill="1" applyBorder="1" applyAlignment="1" applyProtection="1">
      <alignment horizontal="center" vertical="top"/>
      <protection hidden="1"/>
    </xf>
    <xf numFmtId="0" fontId="76" fillId="33" borderId="0" xfId="0" applyFont="1" applyFill="1" applyBorder="1" applyAlignment="1" applyProtection="1">
      <alignment horizontal="center"/>
      <protection hidden="1"/>
    </xf>
    <xf numFmtId="0" fontId="87" fillId="31" borderId="10" xfId="0" applyFont="1" applyFill="1" applyBorder="1" applyAlignment="1" applyProtection="1">
      <alignment horizontal="center"/>
      <protection hidden="1" locked="0"/>
    </xf>
    <xf numFmtId="0" fontId="81" fillId="0" borderId="0" xfId="0" applyFont="1" applyFill="1" applyBorder="1" applyAlignment="1" applyProtection="1">
      <alignment horizontal="left" vertical="top"/>
      <protection locked="0"/>
    </xf>
    <xf numFmtId="49" fontId="82" fillId="33" borderId="0" xfId="0" applyNumberFormat="1" applyFont="1" applyFill="1" applyBorder="1" applyAlignment="1" applyProtection="1" quotePrefix="1">
      <alignment/>
      <protection hidden="1"/>
    </xf>
    <xf numFmtId="0" fontId="81" fillId="0" borderId="10" xfId="0" applyFont="1" applyFill="1" applyBorder="1" applyAlignment="1" applyProtection="1">
      <alignment horizontal="center" vertical="top"/>
      <protection/>
    </xf>
    <xf numFmtId="0" fontId="77" fillId="33" borderId="0" xfId="0" applyFont="1" applyFill="1" applyAlignment="1" applyProtection="1">
      <alignment horizontal="center" vertical="top" wrapText="1"/>
      <protection hidden="1"/>
    </xf>
    <xf numFmtId="0" fontId="77" fillId="33" borderId="0" xfId="0" applyFont="1" applyFill="1" applyBorder="1" applyAlignment="1" applyProtection="1">
      <alignment horizontal="left" wrapText="1"/>
      <protection hidden="1"/>
    </xf>
    <xf numFmtId="0" fontId="77" fillId="35" borderId="10" xfId="0" applyFont="1" applyFill="1" applyBorder="1" applyAlignment="1" applyProtection="1">
      <alignment horizontal="left" vertical="top"/>
      <protection hidden="1" locked="0"/>
    </xf>
    <xf numFmtId="0" fontId="94" fillId="0" borderId="0" xfId="0" applyFont="1" applyBorder="1" applyAlignment="1" applyProtection="1">
      <alignment horizontal="center" vertical="top"/>
      <protection hidden="1"/>
    </xf>
    <xf numFmtId="0" fontId="95" fillId="0" borderId="21" xfId="0" applyFont="1" applyBorder="1" applyAlignment="1" applyProtection="1">
      <alignment horizontal="center" vertical="center"/>
      <protection hidden="1"/>
    </xf>
    <xf numFmtId="0" fontId="77" fillId="33" borderId="0" xfId="0" applyFont="1" applyFill="1" applyAlignment="1" applyProtection="1">
      <alignment horizontal="left"/>
      <protection hidden="1"/>
    </xf>
    <xf numFmtId="0" fontId="82" fillId="0" borderId="10" xfId="0" applyFont="1" applyFill="1" applyBorder="1" applyAlignment="1" applyProtection="1">
      <alignment horizontal="center"/>
      <protection hidden="1"/>
    </xf>
    <xf numFmtId="0" fontId="77" fillId="33" borderId="0" xfId="0" applyFont="1" applyFill="1" applyAlignment="1" applyProtection="1">
      <alignment horizontal="left" wrapText="1"/>
      <protection hidden="1"/>
    </xf>
    <xf numFmtId="0" fontId="77" fillId="35" borderId="10" xfId="0" applyFont="1" applyFill="1" applyBorder="1" applyAlignment="1" applyProtection="1">
      <alignment horizontal="left" wrapText="1"/>
      <protection hidden="1" locked="0"/>
    </xf>
    <xf numFmtId="0" fontId="82" fillId="33" borderId="0" xfId="0" applyFont="1" applyFill="1" applyAlignment="1" applyProtection="1">
      <alignment horizontal="center" wrapText="1"/>
      <protection hidden="1"/>
    </xf>
    <xf numFmtId="0" fontId="77" fillId="0" borderId="0" xfId="0" applyFont="1" applyFill="1" applyBorder="1" applyAlignment="1" applyProtection="1">
      <alignment horizontal="left" vertical="top" wrapText="1"/>
      <protection hidden="1"/>
    </xf>
    <xf numFmtId="0" fontId="94" fillId="0" borderId="0" xfId="0" applyFont="1" applyBorder="1" applyAlignment="1" applyProtection="1">
      <alignment horizontal="left"/>
      <protection hidden="1"/>
    </xf>
    <xf numFmtId="0" fontId="77" fillId="35" borderId="0" xfId="0" applyFont="1" applyFill="1" applyBorder="1" applyAlignment="1" applyProtection="1">
      <alignment horizontal="left" wrapText="1"/>
      <protection hidden="1" locked="0"/>
    </xf>
    <xf numFmtId="0" fontId="77" fillId="33" borderId="10" xfId="0" applyFont="1" applyFill="1" applyBorder="1" applyAlignment="1" applyProtection="1">
      <alignment horizontal="center"/>
      <protection hidden="1"/>
    </xf>
    <xf numFmtId="14" fontId="87" fillId="0" borderId="10" xfId="0" applyNumberFormat="1" applyFont="1" applyBorder="1" applyAlignment="1" applyProtection="1">
      <alignment horizontal="center"/>
      <protection/>
    </xf>
    <xf numFmtId="0" fontId="75" fillId="33" borderId="10" xfId="0" applyFont="1" applyFill="1" applyBorder="1" applyAlignment="1" applyProtection="1">
      <alignment horizontal="center"/>
      <protection hidden="1"/>
    </xf>
    <xf numFmtId="0" fontId="74" fillId="33" borderId="0" xfId="0" applyFont="1" applyFill="1" applyAlignment="1" applyProtection="1">
      <alignment horizontal="center"/>
      <protection hidden="1"/>
    </xf>
    <xf numFmtId="0" fontId="74" fillId="33" borderId="0" xfId="0" applyFont="1" applyFill="1" applyAlignment="1" applyProtection="1">
      <alignment horizontal="center" vertical="top"/>
      <protection hidden="1"/>
    </xf>
    <xf numFmtId="0" fontId="86" fillId="0" borderId="10" xfId="0" applyFont="1" applyFill="1" applyBorder="1" applyAlignment="1" applyProtection="1">
      <alignment horizontal="left" wrapText="1"/>
      <protection hidden="1"/>
    </xf>
    <xf numFmtId="0" fontId="77" fillId="0" borderId="10" xfId="0" applyFont="1" applyFill="1" applyBorder="1" applyAlignment="1" applyProtection="1">
      <alignment horizontal="left"/>
      <protection hidden="1"/>
    </xf>
    <xf numFmtId="0" fontId="94" fillId="0" borderId="0" xfId="0" applyFont="1" applyBorder="1" applyAlignment="1" applyProtection="1">
      <alignment horizontal="center"/>
      <protection hidden="1"/>
    </xf>
    <xf numFmtId="0" fontId="74" fillId="33" borderId="0" xfId="0" applyFont="1" applyFill="1" applyAlignment="1" applyProtection="1">
      <alignment horizontal="left" vertical="top"/>
      <protection hidden="1"/>
    </xf>
    <xf numFmtId="0" fontId="74" fillId="31" borderId="10" xfId="0" applyFont="1" applyFill="1" applyBorder="1" applyAlignment="1" applyProtection="1">
      <alignment horizontal="center"/>
      <protection hidden="1"/>
    </xf>
    <xf numFmtId="0" fontId="82" fillId="0" borderId="10" xfId="0" applyFont="1" applyFill="1" applyBorder="1" applyAlignment="1" applyProtection="1">
      <alignment horizontal="center" vertical="top"/>
      <protection hidden="1"/>
    </xf>
    <xf numFmtId="0" fontId="84" fillId="33" borderId="22" xfId="0" applyFont="1" applyFill="1" applyBorder="1" applyAlignment="1" applyProtection="1">
      <alignment horizontal="center" vertical="center" wrapText="1"/>
      <protection hidden="1"/>
    </xf>
    <xf numFmtId="0" fontId="84" fillId="33" borderId="11" xfId="0" applyFont="1" applyFill="1" applyBorder="1" applyAlignment="1" applyProtection="1">
      <alignment horizontal="center" vertical="center" wrapText="1"/>
      <protection hidden="1"/>
    </xf>
    <xf numFmtId="0" fontId="84" fillId="33" borderId="23" xfId="0" applyFont="1" applyFill="1" applyBorder="1" applyAlignment="1" applyProtection="1">
      <alignment horizontal="center" vertical="center" wrapText="1"/>
      <protection hidden="1"/>
    </xf>
    <xf numFmtId="0" fontId="84" fillId="33" borderId="22" xfId="0" applyFont="1" applyFill="1" applyBorder="1" applyAlignment="1" applyProtection="1">
      <alignment horizontal="center" vertical="center"/>
      <protection hidden="1"/>
    </xf>
    <xf numFmtId="0" fontId="84" fillId="33" borderId="11" xfId="0" applyFont="1" applyFill="1" applyBorder="1" applyAlignment="1" applyProtection="1">
      <alignment horizontal="center" vertical="center"/>
      <protection hidden="1"/>
    </xf>
    <xf numFmtId="0" fontId="84" fillId="33" borderId="23" xfId="0" applyFont="1" applyFill="1" applyBorder="1" applyAlignment="1" applyProtection="1">
      <alignment horizontal="center" vertical="center"/>
      <protection hidden="1"/>
    </xf>
    <xf numFmtId="0" fontId="85" fillId="33" borderId="22" xfId="0" applyFont="1" applyFill="1" applyBorder="1" applyAlignment="1" applyProtection="1">
      <alignment horizontal="center" vertical="top" wrapText="1"/>
      <protection hidden="1"/>
    </xf>
    <xf numFmtId="0" fontId="85" fillId="33" borderId="11" xfId="0" applyFont="1" applyFill="1" applyBorder="1" applyAlignment="1" applyProtection="1">
      <alignment horizontal="center" vertical="top" wrapText="1"/>
      <protection hidden="1"/>
    </xf>
    <xf numFmtId="0" fontId="85" fillId="33" borderId="23" xfId="0" applyFont="1" applyFill="1" applyBorder="1" applyAlignment="1" applyProtection="1">
      <alignment horizontal="center" vertical="top" wrapText="1"/>
      <protection hidden="1"/>
    </xf>
    <xf numFmtId="0" fontId="85" fillId="33" borderId="22" xfId="0" applyFont="1" applyFill="1" applyBorder="1" applyAlignment="1" applyProtection="1">
      <alignment horizontal="left" vertical="top"/>
      <protection hidden="1"/>
    </xf>
    <xf numFmtId="0" fontId="85" fillId="33" borderId="11" xfId="0" applyFont="1" applyFill="1" applyBorder="1" applyAlignment="1" applyProtection="1">
      <alignment horizontal="left" vertical="top"/>
      <protection hidden="1"/>
    </xf>
    <xf numFmtId="0" fontId="85" fillId="33" borderId="23" xfId="0" applyFont="1" applyFill="1" applyBorder="1" applyAlignment="1" applyProtection="1">
      <alignment horizontal="left" vertical="top"/>
      <protection hidden="1"/>
    </xf>
    <xf numFmtId="0" fontId="76" fillId="33" borderId="22" xfId="0" applyFont="1" applyFill="1" applyBorder="1" applyAlignment="1" applyProtection="1">
      <alignment horizontal="center" vertical="center" wrapText="1"/>
      <protection hidden="1"/>
    </xf>
    <xf numFmtId="0" fontId="76" fillId="33" borderId="11" xfId="0" applyFont="1" applyFill="1" applyBorder="1" applyAlignment="1" applyProtection="1">
      <alignment horizontal="center" vertical="center" wrapText="1"/>
      <protection hidden="1"/>
    </xf>
    <xf numFmtId="0" fontId="76" fillId="33" borderId="23" xfId="0" applyFont="1" applyFill="1" applyBorder="1" applyAlignment="1" applyProtection="1">
      <alignment horizontal="center" vertical="center" wrapText="1"/>
      <protection hidden="1"/>
    </xf>
    <xf numFmtId="2" fontId="76" fillId="33" borderId="22" xfId="0" applyNumberFormat="1" applyFont="1" applyFill="1" applyBorder="1" applyAlignment="1" applyProtection="1">
      <alignment horizontal="center" vertical="center" wrapText="1"/>
      <protection hidden="1"/>
    </xf>
    <xf numFmtId="2" fontId="76" fillId="33" borderId="11" xfId="0" applyNumberFormat="1" applyFont="1" applyFill="1" applyBorder="1" applyAlignment="1" applyProtection="1">
      <alignment horizontal="center" vertical="center" wrapText="1"/>
      <protection hidden="1"/>
    </xf>
    <xf numFmtId="2" fontId="76" fillId="33" borderId="23" xfId="0" applyNumberFormat="1" applyFont="1" applyFill="1" applyBorder="1" applyAlignment="1" applyProtection="1">
      <alignment horizontal="center" vertical="center" wrapText="1"/>
      <protection hidden="1"/>
    </xf>
    <xf numFmtId="0" fontId="85" fillId="33" borderId="22" xfId="0" applyFont="1" applyFill="1" applyBorder="1" applyAlignment="1" applyProtection="1">
      <alignment horizontal="left" vertical="top" wrapText="1"/>
      <protection hidden="1"/>
    </xf>
    <xf numFmtId="2" fontId="76" fillId="31" borderId="22" xfId="0" applyNumberFormat="1" applyFont="1" applyFill="1" applyBorder="1" applyAlignment="1" applyProtection="1">
      <alignment horizontal="center" vertical="center" wrapText="1"/>
      <protection hidden="1" locked="0"/>
    </xf>
    <xf numFmtId="2" fontId="76" fillId="31" borderId="11" xfId="0" applyNumberFormat="1" applyFont="1" applyFill="1" applyBorder="1" applyAlignment="1" applyProtection="1">
      <alignment horizontal="center" vertical="center" wrapText="1"/>
      <protection hidden="1" locked="0"/>
    </xf>
    <xf numFmtId="2" fontId="76" fillId="31" borderId="23" xfId="0" applyNumberFormat="1" applyFont="1" applyFill="1" applyBorder="1" applyAlignment="1" applyProtection="1">
      <alignment horizontal="center" vertical="center" wrapText="1"/>
      <protection hidden="1" locked="0"/>
    </xf>
    <xf numFmtId="0" fontId="76" fillId="33" borderId="22" xfId="0" applyFont="1" applyFill="1" applyBorder="1" applyAlignment="1" applyProtection="1">
      <alignment horizontal="center" vertical="top" wrapText="1"/>
      <protection hidden="1"/>
    </xf>
    <xf numFmtId="0" fontId="76" fillId="33" borderId="11" xfId="0" applyFont="1" applyFill="1" applyBorder="1" applyAlignment="1" applyProtection="1">
      <alignment horizontal="center" vertical="top" wrapText="1"/>
      <protection hidden="1"/>
    </xf>
    <xf numFmtId="0" fontId="76" fillId="33" borderId="23" xfId="0" applyFont="1" applyFill="1" applyBorder="1" applyAlignment="1" applyProtection="1">
      <alignment horizontal="center" vertical="top" wrapText="1"/>
      <protection hidden="1"/>
    </xf>
    <xf numFmtId="2" fontId="76" fillId="33" borderId="22" xfId="0" applyNumberFormat="1" applyFont="1" applyFill="1" applyBorder="1" applyAlignment="1" applyProtection="1">
      <alignment horizontal="center" vertical="top" wrapText="1"/>
      <protection hidden="1"/>
    </xf>
    <xf numFmtId="2" fontId="76" fillId="33" borderId="11" xfId="0" applyNumberFormat="1" applyFont="1" applyFill="1" applyBorder="1" applyAlignment="1" applyProtection="1">
      <alignment horizontal="center" vertical="top" wrapText="1"/>
      <protection hidden="1"/>
    </xf>
    <xf numFmtId="2" fontId="76" fillId="33" borderId="23" xfId="0" applyNumberFormat="1" applyFont="1" applyFill="1" applyBorder="1" applyAlignment="1" applyProtection="1">
      <alignment horizontal="center" vertical="top" wrapText="1"/>
      <protection hidden="1"/>
    </xf>
    <xf numFmtId="0" fontId="96" fillId="0" borderId="21" xfId="0" applyFont="1" applyBorder="1" applyAlignment="1" applyProtection="1">
      <alignment horizontal="left" vertical="top"/>
      <protection/>
    </xf>
    <xf numFmtId="0" fontId="74" fillId="0" borderId="10" xfId="0" applyFont="1" applyBorder="1" applyAlignment="1" applyProtection="1">
      <alignment horizontal="center"/>
      <protection hidden="1"/>
    </xf>
    <xf numFmtId="0" fontId="93" fillId="33" borderId="10" xfId="0" applyFont="1" applyFill="1" applyBorder="1" applyAlignment="1" applyProtection="1">
      <alignment horizontal="right" wrapText="1"/>
      <protection hidden="1"/>
    </xf>
    <xf numFmtId="0" fontId="75" fillId="33" borderId="0" xfId="0" applyFont="1" applyFill="1" applyBorder="1" applyAlignment="1" applyProtection="1">
      <alignment horizontal="left" vertical="top" wrapText="1"/>
      <protection hidden="1"/>
    </xf>
    <xf numFmtId="0" fontId="76" fillId="0" borderId="0" xfId="0" applyFont="1" applyFill="1" applyAlignment="1" applyProtection="1">
      <alignment horizontal="left" vertical="top" wrapText="1"/>
      <protection hidden="1"/>
    </xf>
    <xf numFmtId="0" fontId="10" fillId="33" borderId="0" xfId="0" applyNumberFormat="1" applyFont="1" applyFill="1" applyBorder="1" applyAlignment="1" applyProtection="1">
      <alignment horizontal="left" vertical="top" wrapText="1"/>
      <protection hidden="1"/>
    </xf>
    <xf numFmtId="0" fontId="84" fillId="33" borderId="0" xfId="0" applyFont="1" applyFill="1" applyBorder="1" applyAlignment="1" applyProtection="1">
      <alignment horizontal="left" vertical="top" wrapText="1"/>
      <protection hidden="1"/>
    </xf>
    <xf numFmtId="0" fontId="76" fillId="33" borderId="0" xfId="0" applyFont="1" applyFill="1" applyBorder="1" applyAlignment="1" applyProtection="1">
      <alignment horizontal="left" vertical="top" wrapText="1"/>
      <protection hidden="1"/>
    </xf>
    <xf numFmtId="0" fontId="84" fillId="33" borderId="22" xfId="0" applyFont="1" applyFill="1" applyBorder="1" applyAlignment="1" applyProtection="1">
      <alignment horizontal="center" vertical="top" wrapText="1"/>
      <protection hidden="1"/>
    </xf>
    <xf numFmtId="0" fontId="84" fillId="33" borderId="11" xfId="0" applyFont="1" applyFill="1" applyBorder="1" applyAlignment="1" applyProtection="1">
      <alignment horizontal="center" vertical="top" wrapText="1"/>
      <protection hidden="1"/>
    </xf>
    <xf numFmtId="0" fontId="84" fillId="33" borderId="23" xfId="0" applyFont="1" applyFill="1" applyBorder="1" applyAlignment="1" applyProtection="1">
      <alignment horizontal="center" vertical="top" wrapText="1"/>
      <protection hidden="1"/>
    </xf>
    <xf numFmtId="0" fontId="75" fillId="33" borderId="0" xfId="0" applyFont="1" applyFill="1" applyAlignment="1" applyProtection="1">
      <alignment horizontal="center" vertical="top"/>
      <protection hidden="1"/>
    </xf>
    <xf numFmtId="0" fontId="74" fillId="33" borderId="0" xfId="0" applyFont="1" applyFill="1" applyAlignment="1" applyProtection="1">
      <alignment horizontal="right"/>
      <protection hidden="1"/>
    </xf>
    <xf numFmtId="0" fontId="75" fillId="33" borderId="10" xfId="0" applyFont="1" applyFill="1" applyBorder="1" applyAlignment="1" applyProtection="1">
      <alignment horizontal="center" wrapText="1"/>
      <protection hidden="1"/>
    </xf>
    <xf numFmtId="14" fontId="75" fillId="33" borderId="10" xfId="0" applyNumberFormat="1" applyFont="1" applyFill="1" applyBorder="1" applyAlignment="1" applyProtection="1">
      <alignment horizontal="center"/>
      <protection hidden="1"/>
    </xf>
    <xf numFmtId="0" fontId="75" fillId="0" borderId="10" xfId="0" applyFont="1" applyFill="1" applyBorder="1" applyAlignment="1" applyProtection="1">
      <alignment horizontal="center"/>
      <protection hidden="1"/>
    </xf>
    <xf numFmtId="0" fontId="75" fillId="0" borderId="10" xfId="0" applyFont="1" applyFill="1" applyBorder="1" applyAlignment="1" applyProtection="1">
      <alignment horizontal="right"/>
      <protection hidden="1"/>
    </xf>
    <xf numFmtId="2" fontId="74" fillId="33" borderId="24" xfId="0" applyNumberFormat="1" applyFont="1" applyFill="1" applyBorder="1" applyAlignment="1" applyProtection="1">
      <alignment horizontal="center" vertical="top"/>
      <protection hidden="1"/>
    </xf>
    <xf numFmtId="2" fontId="76" fillId="33" borderId="24" xfId="0" applyNumberFormat="1" applyFont="1" applyFill="1" applyBorder="1" applyAlignment="1" applyProtection="1">
      <alignment horizontal="center" vertical="top"/>
      <protection hidden="1"/>
    </xf>
    <xf numFmtId="0" fontId="74" fillId="33" borderId="0" xfId="0" applyFont="1" applyFill="1" applyAlignment="1" applyProtection="1">
      <alignment horizontal="justify" wrapText="1"/>
      <protection hidden="1"/>
    </xf>
    <xf numFmtId="2" fontId="76" fillId="33" borderId="22" xfId="0" applyNumberFormat="1" applyFont="1" applyFill="1" applyBorder="1" applyAlignment="1" applyProtection="1">
      <alignment horizontal="center" vertical="top"/>
      <protection hidden="1"/>
    </xf>
    <xf numFmtId="2" fontId="76" fillId="33" borderId="11" xfId="0" applyNumberFormat="1" applyFont="1" applyFill="1" applyBorder="1" applyAlignment="1" applyProtection="1">
      <alignment horizontal="center" vertical="top"/>
      <protection hidden="1"/>
    </xf>
    <xf numFmtId="2" fontId="76" fillId="33" borderId="23" xfId="0" applyNumberFormat="1" applyFont="1" applyFill="1" applyBorder="1" applyAlignment="1" applyProtection="1">
      <alignment horizontal="center" vertical="top"/>
      <protection hidden="1"/>
    </xf>
    <xf numFmtId="2" fontId="87" fillId="33" borderId="25" xfId="0" applyNumberFormat="1" applyFont="1" applyFill="1" applyBorder="1" applyAlignment="1" applyProtection="1">
      <alignment horizontal="center"/>
      <protection hidden="1"/>
    </xf>
    <xf numFmtId="2" fontId="87" fillId="33" borderId="26" xfId="0" applyNumberFormat="1" applyFont="1" applyFill="1" applyBorder="1" applyAlignment="1" applyProtection="1">
      <alignment horizontal="center"/>
      <protection hidden="1"/>
    </xf>
    <xf numFmtId="2" fontId="87" fillId="33" borderId="27" xfId="0" applyNumberFormat="1" applyFont="1" applyFill="1" applyBorder="1" applyAlignment="1" applyProtection="1">
      <alignment horizontal="center"/>
      <protection hidden="1"/>
    </xf>
    <xf numFmtId="2" fontId="87" fillId="33" borderId="28" xfId="0" applyNumberFormat="1" applyFont="1" applyFill="1" applyBorder="1" applyAlignment="1" applyProtection="1">
      <alignment horizontal="center"/>
      <protection hidden="1"/>
    </xf>
    <xf numFmtId="0" fontId="74" fillId="33" borderId="0" xfId="0" applyFont="1" applyFill="1" applyAlignment="1" applyProtection="1">
      <alignment horizontal="left"/>
      <protection hidden="1"/>
    </xf>
    <xf numFmtId="0" fontId="75" fillId="33" borderId="10" xfId="0" applyFont="1" applyFill="1" applyBorder="1" applyAlignment="1" applyProtection="1">
      <alignment horizontal="left"/>
      <protection hidden="1"/>
    </xf>
    <xf numFmtId="0" fontId="74" fillId="33" borderId="24" xfId="0" applyNumberFormat="1" applyFont="1" applyFill="1" applyBorder="1" applyAlignment="1" applyProtection="1">
      <alignment horizontal="center" vertical="center"/>
      <protection/>
    </xf>
    <xf numFmtId="0" fontId="76" fillId="33" borderId="24" xfId="0" applyFont="1" applyFill="1" applyBorder="1" applyAlignment="1" applyProtection="1">
      <alignment horizontal="left" vertical="top" wrapText="1"/>
      <protection hidden="1"/>
    </xf>
    <xf numFmtId="0" fontId="76" fillId="33" borderId="24" xfId="0" applyFont="1" applyFill="1" applyBorder="1" applyAlignment="1" applyProtection="1">
      <alignment horizontal="center" vertical="top"/>
      <protection hidden="1"/>
    </xf>
    <xf numFmtId="0" fontId="93" fillId="0" borderId="10" xfId="0" applyFont="1" applyFill="1" applyBorder="1" applyAlignment="1" applyProtection="1">
      <alignment horizontal="left" vertical="top" wrapText="1"/>
      <protection hidden="1"/>
    </xf>
    <xf numFmtId="0" fontId="75" fillId="33" borderId="11" xfId="0" applyFont="1" applyFill="1" applyBorder="1" applyAlignment="1" applyProtection="1">
      <alignment horizontal="left"/>
      <protection hidden="1"/>
    </xf>
    <xf numFmtId="0" fontId="74" fillId="33" borderId="10" xfId="0" applyFont="1" applyFill="1" applyBorder="1" applyAlignment="1" applyProtection="1">
      <alignment horizontal="left" wrapText="1"/>
      <protection hidden="1"/>
    </xf>
    <xf numFmtId="0" fontId="84" fillId="0" borderId="0" xfId="0" applyFont="1" applyFill="1" applyBorder="1" applyAlignment="1" applyProtection="1">
      <alignment horizontal="left" wrapText="1"/>
      <protection hidden="1"/>
    </xf>
    <xf numFmtId="0" fontId="84" fillId="33" borderId="24" xfId="0" applyFont="1" applyFill="1" applyBorder="1" applyAlignment="1" applyProtection="1">
      <alignment horizontal="center" vertical="center"/>
      <protection hidden="1"/>
    </xf>
    <xf numFmtId="0" fontId="84" fillId="33" borderId="24" xfId="0" applyFont="1" applyFill="1" applyBorder="1" applyAlignment="1" applyProtection="1">
      <alignment horizontal="center" vertical="top" wrapText="1"/>
      <protection hidden="1"/>
    </xf>
    <xf numFmtId="0" fontId="74" fillId="33" borderId="10" xfId="0" applyFont="1" applyFill="1" applyBorder="1" applyAlignment="1" applyProtection="1">
      <alignment horizontal="center"/>
      <protection hidden="1"/>
    </xf>
    <xf numFmtId="14" fontId="75" fillId="33" borderId="11" xfId="0" applyNumberFormat="1" applyFont="1" applyFill="1" applyBorder="1" applyAlignment="1" applyProtection="1">
      <alignment horizontal="right" wrapText="1"/>
      <protection hidden="1"/>
    </xf>
    <xf numFmtId="0" fontId="75" fillId="33" borderId="0" xfId="0" applyFont="1" applyFill="1" applyAlignment="1" applyProtection="1">
      <alignment horizontal="left"/>
      <protection hidden="1"/>
    </xf>
    <xf numFmtId="0" fontId="93" fillId="33" borderId="21" xfId="0" applyFont="1" applyFill="1" applyBorder="1" applyAlignment="1" applyProtection="1">
      <alignment horizontal="left" vertical="top"/>
      <protection hidden="1"/>
    </xf>
    <xf numFmtId="0" fontId="74" fillId="33" borderId="0" xfId="0" applyFont="1" applyFill="1" applyAlignment="1" applyProtection="1">
      <alignment horizontal="left" wrapText="1"/>
      <protection hidden="1"/>
    </xf>
    <xf numFmtId="14" fontId="74" fillId="33" borderId="10" xfId="0" applyNumberFormat="1" applyFont="1" applyFill="1" applyBorder="1" applyAlignment="1" applyProtection="1">
      <alignment horizontal="center" wrapText="1"/>
      <protection hidden="1"/>
    </xf>
    <xf numFmtId="0" fontId="74" fillId="33" borderId="10" xfId="0" applyFont="1" applyFill="1" applyBorder="1" applyAlignment="1" applyProtection="1">
      <alignment horizontal="center" wrapText="1"/>
      <protection hidden="1"/>
    </xf>
    <xf numFmtId="0" fontId="84" fillId="33" borderId="24" xfId="0" applyFont="1" applyFill="1" applyBorder="1" applyAlignment="1" applyProtection="1">
      <alignment horizontal="center" vertical="center" wrapText="1"/>
      <protection hidden="1"/>
    </xf>
    <xf numFmtId="0" fontId="16" fillId="33" borderId="0" xfId="0" applyFont="1" applyFill="1" applyBorder="1" applyAlignment="1" applyProtection="1">
      <alignment horizontal="left" vertical="top" wrapText="1"/>
      <protection hidden="1"/>
    </xf>
    <xf numFmtId="0" fontId="74" fillId="33" borderId="0" xfId="0" applyFont="1" applyFill="1" applyBorder="1" applyAlignment="1" applyProtection="1">
      <alignment horizontal="left" wrapText="1"/>
      <protection hidden="1"/>
    </xf>
    <xf numFmtId="0" fontId="74" fillId="33" borderId="0" xfId="0" applyFont="1" applyFill="1" applyBorder="1" applyAlignment="1" applyProtection="1">
      <alignment horizontal="center"/>
      <protection hidden="1"/>
    </xf>
    <xf numFmtId="0" fontId="74" fillId="0" borderId="0" xfId="0" applyFont="1" applyFill="1" applyBorder="1" applyAlignment="1" applyProtection="1">
      <alignment horizontal="left"/>
      <protection hidden="1"/>
    </xf>
    <xf numFmtId="0" fontId="97" fillId="35" borderId="0" xfId="0" applyFont="1" applyFill="1" applyBorder="1" applyAlignment="1" applyProtection="1">
      <alignment horizontal="left" vertical="top" wrapText="1"/>
      <protection hidden="1" locked="0"/>
    </xf>
    <xf numFmtId="0" fontId="81" fillId="35" borderId="0" xfId="0" applyFont="1" applyFill="1" applyBorder="1" applyAlignment="1" applyProtection="1">
      <alignment horizontal="left" vertical="top" wrapText="1"/>
      <protection hidden="1" locked="0"/>
    </xf>
    <xf numFmtId="0" fontId="74" fillId="33" borderId="0" xfId="0" applyFont="1" applyFill="1" applyAlignment="1" applyProtection="1">
      <alignment horizontal="left" vertical="top" wrapText="1"/>
      <protection hidden="1"/>
    </xf>
    <xf numFmtId="0" fontId="74" fillId="33" borderId="24" xfId="0" applyNumberFormat="1" applyFont="1" applyFill="1" applyBorder="1" applyAlignment="1" applyProtection="1">
      <alignment horizontal="center" vertical="top"/>
      <protection hidden="1"/>
    </xf>
    <xf numFmtId="0" fontId="2" fillId="34" borderId="0" xfId="0" applyFont="1" applyFill="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H201"/>
  <sheetViews>
    <sheetView tabSelected="1" zoomScaleSheetLayoutView="120" zoomScalePageLayoutView="90" workbookViewId="0" topLeftCell="A1">
      <selection activeCell="W6" sqref="W6:AL6"/>
    </sheetView>
  </sheetViews>
  <sheetFormatPr defaultColWidth="2.28125" defaultRowHeight="15"/>
  <cols>
    <col min="1" max="1" width="2.57421875" style="24" customWidth="1"/>
    <col min="2" max="2" width="5.57421875" style="24" customWidth="1"/>
    <col min="3" max="7" width="2.28125" style="24" customWidth="1"/>
    <col min="8" max="8" width="2.8515625" style="24" customWidth="1"/>
    <col min="9" max="9" width="2.28125" style="24" customWidth="1"/>
    <col min="10" max="10" width="2.8515625" style="24" customWidth="1"/>
    <col min="11" max="11" width="2.57421875" style="24" customWidth="1"/>
    <col min="12" max="12" width="3.57421875" style="24" customWidth="1"/>
    <col min="13" max="14" width="2.28125" style="24" customWidth="1"/>
    <col min="15" max="15" width="2.00390625" style="24" customWidth="1"/>
    <col min="16" max="16" width="2.28125" style="24" customWidth="1"/>
    <col min="17" max="17" width="2.57421875" style="24" customWidth="1"/>
    <col min="18" max="18" width="2.28125" style="24" customWidth="1"/>
    <col min="19" max="20" width="2.28125" style="28" customWidth="1"/>
    <col min="21" max="22" width="2.28125" style="24" customWidth="1"/>
    <col min="23" max="23" width="1.28515625" style="24" customWidth="1"/>
    <col min="24" max="25" width="2.28125" style="24" customWidth="1"/>
    <col min="26" max="26" width="3.00390625" style="24" customWidth="1"/>
    <col min="27" max="27" width="4.7109375" style="24" customWidth="1"/>
    <col min="28" max="28" width="2.28125" style="24" customWidth="1"/>
    <col min="29" max="29" width="1.421875" style="24" customWidth="1"/>
    <col min="30" max="30" width="2.28125" style="24" customWidth="1"/>
    <col min="31" max="31" width="3.7109375" style="24" customWidth="1"/>
    <col min="32" max="32" width="2.421875" style="24" customWidth="1"/>
    <col min="33" max="33" width="2.28125" style="24" customWidth="1"/>
    <col min="34" max="34" width="1.7109375" style="24" customWidth="1"/>
    <col min="35" max="35" width="4.8515625" style="24" customWidth="1"/>
    <col min="36" max="37" width="3.00390625" style="24" customWidth="1"/>
    <col min="38" max="38" width="2.28125" style="24" customWidth="1"/>
    <col min="39" max="39" width="2.28125" style="27" customWidth="1"/>
    <col min="40" max="47" width="2.28125" style="24" customWidth="1"/>
    <col min="48" max="48" width="0.71875" style="24" customWidth="1"/>
    <col min="49" max="50" width="2.28125" style="24" customWidth="1"/>
    <col min="51" max="51" width="2.7109375" style="24" customWidth="1"/>
    <col min="52" max="52" width="1.1484375" style="24" customWidth="1"/>
    <col min="53" max="53" width="21.57421875" style="24" hidden="1" customWidth="1"/>
    <col min="54" max="54" width="20.7109375" style="24" hidden="1" customWidth="1"/>
    <col min="55" max="55" width="21.421875" style="24" hidden="1" customWidth="1"/>
    <col min="56" max="56" width="28.00390625" style="24" hidden="1" customWidth="1"/>
    <col min="57" max="57" width="30.140625" style="24" hidden="1" customWidth="1"/>
    <col min="58" max="58" width="25.28125" style="24" hidden="1" customWidth="1"/>
    <col min="59" max="59" width="26.140625" style="24" hidden="1" customWidth="1"/>
    <col min="60" max="60" width="27.140625" style="24" hidden="1" customWidth="1"/>
    <col min="61" max="61" width="2.28125" style="24" hidden="1" customWidth="1"/>
    <col min="62" max="62" width="0" style="24" hidden="1" customWidth="1"/>
    <col min="63" max="16384" width="2.28125" style="24" customWidth="1"/>
  </cols>
  <sheetData>
    <row r="1" spans="1:59" ht="25.5" customHeight="1" thickBot="1">
      <c r="A1" s="126" t="s">
        <v>225</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44"/>
      <c r="AO1" s="44"/>
      <c r="AP1" s="44"/>
      <c r="AQ1" s="44"/>
      <c r="AR1" s="44"/>
      <c r="AS1" s="44"/>
      <c r="AT1" s="44"/>
      <c r="AU1" s="44"/>
      <c r="AV1" s="44"/>
      <c r="AW1" s="44"/>
      <c r="AX1" s="44"/>
      <c r="AY1" s="44"/>
      <c r="AZ1" s="44"/>
      <c r="BA1" s="80" t="s">
        <v>118</v>
      </c>
      <c r="BB1" s="80" t="s">
        <v>119</v>
      </c>
      <c r="BC1" s="80" t="s">
        <v>120</v>
      </c>
      <c r="BD1" s="81" t="s">
        <v>121</v>
      </c>
      <c r="BE1" s="81" t="s">
        <v>122</v>
      </c>
      <c r="BF1" s="81" t="s">
        <v>123</v>
      </c>
      <c r="BG1" s="81" t="s">
        <v>124</v>
      </c>
    </row>
    <row r="2" spans="1:59" ht="381.75" customHeight="1">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44"/>
      <c r="AO2" s="44"/>
      <c r="AP2" s="44"/>
      <c r="AQ2" s="44"/>
      <c r="AR2" s="44"/>
      <c r="AS2" s="44"/>
      <c r="AT2" s="44"/>
      <c r="AU2" s="44"/>
      <c r="AV2" s="44"/>
      <c r="AW2" s="44"/>
      <c r="AX2" s="44"/>
      <c r="AY2" s="44"/>
      <c r="AZ2" s="44"/>
      <c r="BA2" s="101" t="s">
        <v>125</v>
      </c>
      <c r="BB2" s="102" t="s">
        <v>126</v>
      </c>
      <c r="BC2" s="103" t="s">
        <v>127</v>
      </c>
      <c r="BD2" s="103" t="s">
        <v>128</v>
      </c>
      <c r="BE2" s="103" t="s">
        <v>241</v>
      </c>
      <c r="BF2" s="103" t="s">
        <v>129</v>
      </c>
      <c r="BG2" s="96" t="s">
        <v>130</v>
      </c>
    </row>
    <row r="3" spans="1:59" ht="22.5"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104" t="s">
        <v>131</v>
      </c>
      <c r="BB3" s="94" t="s">
        <v>126</v>
      </c>
      <c r="BC3" s="95" t="s">
        <v>127</v>
      </c>
      <c r="BD3" s="95" t="s">
        <v>132</v>
      </c>
      <c r="BE3" s="95" t="s">
        <v>242</v>
      </c>
      <c r="BF3" s="95" t="s">
        <v>133</v>
      </c>
      <c r="BG3" s="97" t="s">
        <v>130</v>
      </c>
    </row>
    <row r="4" spans="1:59" ht="19.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105" t="s">
        <v>134</v>
      </c>
      <c r="BB4" s="106" t="s">
        <v>126</v>
      </c>
      <c r="BC4" s="107" t="s">
        <v>127</v>
      </c>
      <c r="BD4" s="107" t="s">
        <v>135</v>
      </c>
      <c r="BE4" s="107" t="s">
        <v>243</v>
      </c>
      <c r="BF4" s="107" t="s">
        <v>136</v>
      </c>
      <c r="BG4" s="98" t="s">
        <v>130</v>
      </c>
    </row>
    <row r="5" spans="1:59" s="34" customFormat="1" ht="18" customHeight="1">
      <c r="A5" s="40"/>
      <c r="B5" s="40"/>
      <c r="C5" s="40"/>
      <c r="D5" s="40"/>
      <c r="E5" s="40"/>
      <c r="F5" s="40"/>
      <c r="G5" s="40"/>
      <c r="H5" s="40"/>
      <c r="I5" s="40"/>
      <c r="J5" s="40"/>
      <c r="K5" s="40"/>
      <c r="L5" s="40"/>
      <c r="M5" s="40"/>
      <c r="N5" s="40"/>
      <c r="O5" s="40"/>
      <c r="P5" s="40"/>
      <c r="Q5" s="40"/>
      <c r="R5" s="40"/>
      <c r="S5" s="40"/>
      <c r="T5" s="40"/>
      <c r="U5" s="40"/>
      <c r="V5" s="40"/>
      <c r="W5" s="130" t="s">
        <v>72</v>
      </c>
      <c r="X5" s="130"/>
      <c r="Y5" s="130"/>
      <c r="Z5" s="130"/>
      <c r="AA5" s="130"/>
      <c r="AB5" s="130"/>
      <c r="AC5" s="130"/>
      <c r="AD5" s="130"/>
      <c r="AE5" s="130"/>
      <c r="AF5" s="130"/>
      <c r="AG5" s="130"/>
      <c r="AH5" s="130"/>
      <c r="AI5" s="130"/>
      <c r="AJ5" s="130"/>
      <c r="AK5" s="130"/>
      <c r="AL5" s="43"/>
      <c r="AM5" s="40"/>
      <c r="AN5" s="40"/>
      <c r="AO5" s="40"/>
      <c r="AP5" s="40"/>
      <c r="AQ5" s="40"/>
      <c r="AR5" s="40"/>
      <c r="AS5" s="40"/>
      <c r="AT5" s="40"/>
      <c r="AU5" s="40"/>
      <c r="AV5" s="40"/>
      <c r="AW5" s="40"/>
      <c r="AX5" s="40"/>
      <c r="AY5" s="40"/>
      <c r="AZ5" s="40"/>
      <c r="BA5" s="104" t="s">
        <v>137</v>
      </c>
      <c r="BB5" s="95" t="s">
        <v>138</v>
      </c>
      <c r="BC5" s="95" t="s">
        <v>139</v>
      </c>
      <c r="BD5" s="95" t="s">
        <v>140</v>
      </c>
      <c r="BE5" s="95" t="s">
        <v>244</v>
      </c>
      <c r="BF5" s="95" t="s">
        <v>141</v>
      </c>
      <c r="BG5" s="97" t="s">
        <v>142</v>
      </c>
    </row>
    <row r="6" spans="1:59" s="34" customFormat="1" ht="22.5" customHeight="1">
      <c r="A6" s="40"/>
      <c r="B6" s="40"/>
      <c r="C6" s="40"/>
      <c r="D6" s="40"/>
      <c r="E6" s="40"/>
      <c r="F6" s="40"/>
      <c r="G6" s="40"/>
      <c r="H6" s="40"/>
      <c r="I6" s="40"/>
      <c r="J6" s="40"/>
      <c r="K6" s="40"/>
      <c r="L6" s="40"/>
      <c r="M6" s="40"/>
      <c r="N6" s="40"/>
      <c r="O6" s="40"/>
      <c r="P6" s="40"/>
      <c r="Q6" s="40"/>
      <c r="R6" s="40"/>
      <c r="S6" s="40"/>
      <c r="T6" s="40"/>
      <c r="U6" s="40"/>
      <c r="V6" s="40"/>
      <c r="W6" s="133" t="s">
        <v>125</v>
      </c>
      <c r="X6" s="133"/>
      <c r="Y6" s="133"/>
      <c r="Z6" s="133"/>
      <c r="AA6" s="133"/>
      <c r="AB6" s="133"/>
      <c r="AC6" s="133"/>
      <c r="AD6" s="133"/>
      <c r="AE6" s="133"/>
      <c r="AF6" s="133"/>
      <c r="AG6" s="133"/>
      <c r="AH6" s="133"/>
      <c r="AI6" s="133"/>
      <c r="AJ6" s="133"/>
      <c r="AK6" s="133"/>
      <c r="AL6" s="133"/>
      <c r="AM6" s="40"/>
      <c r="AN6" s="40"/>
      <c r="AO6" s="40"/>
      <c r="AP6" s="40"/>
      <c r="AQ6" s="40"/>
      <c r="AR6" s="40"/>
      <c r="AS6" s="40"/>
      <c r="AT6" s="40"/>
      <c r="AU6" s="40"/>
      <c r="AV6" s="40"/>
      <c r="AW6" s="40"/>
      <c r="AX6" s="40"/>
      <c r="AY6" s="40"/>
      <c r="AZ6" s="40"/>
      <c r="BA6" s="105" t="s">
        <v>143</v>
      </c>
      <c r="BB6" s="107" t="s">
        <v>138</v>
      </c>
      <c r="BC6" s="107" t="s">
        <v>139</v>
      </c>
      <c r="BD6" s="107" t="s">
        <v>144</v>
      </c>
      <c r="BE6" s="107" t="s">
        <v>245</v>
      </c>
      <c r="BF6" s="107" t="s">
        <v>145</v>
      </c>
      <c r="BG6" s="98" t="s">
        <v>142</v>
      </c>
    </row>
    <row r="7" spans="1:59" s="34" customFormat="1" ht="18.75" customHeight="1">
      <c r="A7" s="40"/>
      <c r="B7" s="40"/>
      <c r="C7" s="40"/>
      <c r="D7" s="40"/>
      <c r="E7" s="40"/>
      <c r="F7" s="40"/>
      <c r="G7" s="40"/>
      <c r="H7" s="40"/>
      <c r="I7" s="40"/>
      <c r="J7" s="40"/>
      <c r="K7" s="40"/>
      <c r="L7" s="40"/>
      <c r="M7" s="40"/>
      <c r="N7" s="40"/>
      <c r="O7" s="40"/>
      <c r="P7" s="40"/>
      <c r="Q7" s="40"/>
      <c r="R7" s="40"/>
      <c r="S7" s="40"/>
      <c r="T7" s="40"/>
      <c r="U7" s="40"/>
      <c r="V7" s="40"/>
      <c r="W7" s="90" t="s">
        <v>66</v>
      </c>
      <c r="X7" s="43"/>
      <c r="Y7" s="43"/>
      <c r="Z7" s="43"/>
      <c r="AA7" s="43"/>
      <c r="AB7" s="43"/>
      <c r="AC7" s="43"/>
      <c r="AD7" s="43"/>
      <c r="AE7" s="43"/>
      <c r="AF7" s="43"/>
      <c r="AG7" s="43"/>
      <c r="AH7" s="43"/>
      <c r="AI7" s="43"/>
      <c r="AJ7" s="43"/>
      <c r="AK7" s="43"/>
      <c r="AL7" s="43"/>
      <c r="AM7" s="40"/>
      <c r="AN7" s="40"/>
      <c r="AO7" s="40"/>
      <c r="AP7" s="40"/>
      <c r="AQ7" s="40"/>
      <c r="AR7" s="40"/>
      <c r="AS7" s="40"/>
      <c r="AT7" s="40"/>
      <c r="AU7" s="40"/>
      <c r="AV7" s="40"/>
      <c r="AW7" s="40"/>
      <c r="AX7" s="40"/>
      <c r="AY7" s="40"/>
      <c r="AZ7" s="40"/>
      <c r="BA7" s="104" t="s">
        <v>146</v>
      </c>
      <c r="BB7" s="95" t="s">
        <v>138</v>
      </c>
      <c r="BC7" s="95" t="s">
        <v>139</v>
      </c>
      <c r="BD7" s="95" t="s">
        <v>147</v>
      </c>
      <c r="BE7" s="95" t="s">
        <v>246</v>
      </c>
      <c r="BF7" s="95" t="s">
        <v>148</v>
      </c>
      <c r="BG7" s="97" t="s">
        <v>142</v>
      </c>
    </row>
    <row r="8" spans="1:59" s="34" customFormat="1" ht="8.25"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105" t="s">
        <v>149</v>
      </c>
      <c r="BB8" s="107" t="s">
        <v>138</v>
      </c>
      <c r="BC8" s="107" t="s">
        <v>139</v>
      </c>
      <c r="BD8" s="107" t="s">
        <v>150</v>
      </c>
      <c r="BE8" s="107" t="s">
        <v>247</v>
      </c>
      <c r="BF8" s="107" t="s">
        <v>151</v>
      </c>
      <c r="BG8" s="98" t="s">
        <v>152</v>
      </c>
    </row>
    <row r="9" spans="1:59" s="34" customFormat="1" ht="20.25" customHeight="1">
      <c r="A9" s="40"/>
      <c r="B9" s="40"/>
      <c r="C9" s="40"/>
      <c r="D9" s="40"/>
      <c r="E9" s="40"/>
      <c r="F9" s="40"/>
      <c r="G9" s="40"/>
      <c r="H9" s="40"/>
      <c r="I9" s="40"/>
      <c r="J9" s="40"/>
      <c r="K9" s="40"/>
      <c r="L9" s="40"/>
      <c r="M9" s="40"/>
      <c r="N9" s="139" t="s">
        <v>62</v>
      </c>
      <c r="O9" s="139"/>
      <c r="P9" s="139"/>
      <c r="Q9" s="139"/>
      <c r="R9" s="139"/>
      <c r="S9" s="139"/>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104" t="s">
        <v>153</v>
      </c>
      <c r="BB9" s="95" t="s">
        <v>138</v>
      </c>
      <c r="BC9" s="95" t="s">
        <v>139</v>
      </c>
      <c r="BD9" s="95" t="s">
        <v>154</v>
      </c>
      <c r="BE9" s="95" t="s">
        <v>248</v>
      </c>
      <c r="BF9" s="95" t="s">
        <v>155</v>
      </c>
      <c r="BG9" s="97" t="s">
        <v>152</v>
      </c>
    </row>
    <row r="10" spans="1:59" s="34" customFormat="1" ht="21.75" customHeight="1">
      <c r="A10" s="40"/>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40"/>
      <c r="AN10" s="40"/>
      <c r="AO10" s="40"/>
      <c r="AP10" s="40"/>
      <c r="AQ10" s="40"/>
      <c r="AR10" s="40"/>
      <c r="AS10" s="40"/>
      <c r="AT10" s="40"/>
      <c r="AU10" s="40"/>
      <c r="AV10" s="40"/>
      <c r="AW10" s="40"/>
      <c r="AX10" s="40"/>
      <c r="AY10" s="40"/>
      <c r="AZ10" s="40"/>
      <c r="BA10" s="105" t="s">
        <v>156</v>
      </c>
      <c r="BB10" s="107" t="s">
        <v>157</v>
      </c>
      <c r="BC10" s="107" t="s">
        <v>158</v>
      </c>
      <c r="BD10" s="107" t="s">
        <v>159</v>
      </c>
      <c r="BE10" s="107" t="s">
        <v>249</v>
      </c>
      <c r="BF10" s="107" t="s">
        <v>250</v>
      </c>
      <c r="BG10" s="98" t="s">
        <v>160</v>
      </c>
    </row>
    <row r="11" spans="1:59" s="34" customFormat="1" ht="12" customHeight="1">
      <c r="A11" s="40"/>
      <c r="B11" s="144" t="s">
        <v>76</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40"/>
      <c r="AN11" s="40"/>
      <c r="AO11" s="40"/>
      <c r="AP11" s="40"/>
      <c r="AQ11" s="40"/>
      <c r="AR11" s="40"/>
      <c r="AS11" s="40"/>
      <c r="AT11" s="40"/>
      <c r="AU11" s="40"/>
      <c r="AV11" s="40"/>
      <c r="AW11" s="40"/>
      <c r="AX11" s="40"/>
      <c r="AY11" s="40"/>
      <c r="AZ11" s="40"/>
      <c r="BA11" s="104" t="s">
        <v>161</v>
      </c>
      <c r="BB11" s="95" t="s">
        <v>157</v>
      </c>
      <c r="BC11" s="95" t="s">
        <v>158</v>
      </c>
      <c r="BD11" s="95" t="s">
        <v>162</v>
      </c>
      <c r="BE11" s="95" t="s">
        <v>251</v>
      </c>
      <c r="BF11" s="95" t="s">
        <v>252</v>
      </c>
      <c r="BG11" s="97" t="s">
        <v>160</v>
      </c>
    </row>
    <row r="12" spans="1:59" s="34" customFormat="1" ht="41.25" customHeight="1">
      <c r="A12" s="40"/>
      <c r="B12" s="129" t="s">
        <v>227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40"/>
      <c r="AN12" s="40"/>
      <c r="AO12" s="40"/>
      <c r="AP12" s="40"/>
      <c r="AQ12" s="40"/>
      <c r="AR12" s="40"/>
      <c r="AS12" s="40"/>
      <c r="AT12" s="40"/>
      <c r="AU12" s="40"/>
      <c r="AV12" s="40"/>
      <c r="AW12" s="40"/>
      <c r="AX12" s="40"/>
      <c r="AY12" s="40"/>
      <c r="AZ12" s="40"/>
      <c r="BA12" s="105" t="s">
        <v>163</v>
      </c>
      <c r="BB12" s="107" t="s">
        <v>157</v>
      </c>
      <c r="BC12" s="107" t="s">
        <v>158</v>
      </c>
      <c r="BD12" s="107" t="s">
        <v>164</v>
      </c>
      <c r="BE12" s="107" t="s">
        <v>253</v>
      </c>
      <c r="BF12" s="107" t="s">
        <v>165</v>
      </c>
      <c r="BG12" s="98" t="s">
        <v>160</v>
      </c>
    </row>
    <row r="13" spans="1:59" s="34" customFormat="1" ht="24" customHeight="1">
      <c r="A13" s="40"/>
      <c r="B13" s="118" t="s">
        <v>226</v>
      </c>
      <c r="C13" s="118"/>
      <c r="D13" s="118"/>
      <c r="E13" s="118"/>
      <c r="F13" s="118"/>
      <c r="G13" s="118"/>
      <c r="H13" s="118"/>
      <c r="I13" s="118"/>
      <c r="J13" s="118"/>
      <c r="K13" s="118"/>
      <c r="L13" s="118"/>
      <c r="M13" s="118"/>
      <c r="N13" s="118"/>
      <c r="O13" s="118"/>
      <c r="P13" s="118"/>
      <c r="Q13" s="118"/>
      <c r="R13" s="118"/>
      <c r="S13" s="118"/>
      <c r="T13" s="118"/>
      <c r="U13" s="137"/>
      <c r="V13" s="138"/>
      <c r="W13" s="138"/>
      <c r="X13" s="138"/>
      <c r="Y13" s="138"/>
      <c r="Z13" s="138"/>
      <c r="AA13" s="138"/>
      <c r="AB13" s="138"/>
      <c r="AC13" s="138"/>
      <c r="AD13" s="138"/>
      <c r="AE13" s="138"/>
      <c r="AF13" s="138"/>
      <c r="AG13" s="138"/>
      <c r="AH13" s="138"/>
      <c r="AI13" s="138"/>
      <c r="AJ13" s="138"/>
      <c r="AK13" s="138"/>
      <c r="AL13" s="138"/>
      <c r="AM13" s="40"/>
      <c r="AN13" s="40"/>
      <c r="AO13" s="40"/>
      <c r="AP13" s="40"/>
      <c r="AQ13" s="40"/>
      <c r="AR13" s="40"/>
      <c r="AS13" s="40"/>
      <c r="AT13" s="40"/>
      <c r="AU13" s="40"/>
      <c r="AV13" s="40"/>
      <c r="AW13" s="40"/>
      <c r="AX13" s="40"/>
      <c r="AY13" s="40"/>
      <c r="AZ13" s="40"/>
      <c r="BA13" s="104" t="s">
        <v>166</v>
      </c>
      <c r="BB13" s="95" t="s">
        <v>157</v>
      </c>
      <c r="BC13" s="95" t="s">
        <v>158</v>
      </c>
      <c r="BD13" s="95" t="s">
        <v>167</v>
      </c>
      <c r="BE13" s="95" t="s">
        <v>254</v>
      </c>
      <c r="BF13" s="95" t="s">
        <v>168</v>
      </c>
      <c r="BG13" s="97" t="s">
        <v>169</v>
      </c>
    </row>
    <row r="14" spans="1:59" s="34" customFormat="1" ht="21.75" customHeight="1">
      <c r="A14" s="40"/>
      <c r="B14" s="129" t="s">
        <v>224</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40"/>
      <c r="AN14" s="40"/>
      <c r="AO14" s="40"/>
      <c r="AP14" s="40"/>
      <c r="AQ14" s="40"/>
      <c r="AR14" s="40"/>
      <c r="AS14" s="40"/>
      <c r="AT14" s="40"/>
      <c r="AU14" s="40"/>
      <c r="AV14" s="40"/>
      <c r="AW14" s="40"/>
      <c r="AX14" s="40"/>
      <c r="AY14" s="40"/>
      <c r="AZ14" s="40"/>
      <c r="BA14" s="105" t="s">
        <v>170</v>
      </c>
      <c r="BB14" s="107" t="s">
        <v>157</v>
      </c>
      <c r="BC14" s="260" t="s">
        <v>277</v>
      </c>
      <c r="BD14" s="107" t="s">
        <v>171</v>
      </c>
      <c r="BE14" s="107" t="s">
        <v>255</v>
      </c>
      <c r="BF14" s="107" t="s">
        <v>172</v>
      </c>
      <c r="BG14" s="99" t="s">
        <v>169</v>
      </c>
    </row>
    <row r="15" spans="1:59" s="34" customFormat="1" ht="24" customHeight="1">
      <c r="A15" s="40"/>
      <c r="B15" s="111" t="s">
        <v>223</v>
      </c>
      <c r="C15" s="111"/>
      <c r="D15" s="111"/>
      <c r="E15" s="111"/>
      <c r="F15" s="111"/>
      <c r="G15" s="111"/>
      <c r="H15" s="111"/>
      <c r="I15" s="111"/>
      <c r="J15" s="111"/>
      <c r="K15" s="111"/>
      <c r="L15" s="111"/>
      <c r="M15" s="111"/>
      <c r="N15" s="111"/>
      <c r="O15" s="111"/>
      <c r="P15" s="111"/>
      <c r="Q15" s="111"/>
      <c r="R15" s="111"/>
      <c r="S15" s="111"/>
      <c r="T15" s="111"/>
      <c r="U15" s="256" t="s">
        <v>222</v>
      </c>
      <c r="V15" s="257"/>
      <c r="W15" s="257"/>
      <c r="X15" s="257"/>
      <c r="Y15" s="257"/>
      <c r="Z15" s="257"/>
      <c r="AA15" s="257"/>
      <c r="AB15" s="257"/>
      <c r="AC15" s="257"/>
      <c r="AD15" s="257"/>
      <c r="AE15" s="257"/>
      <c r="AF15" s="257"/>
      <c r="AG15" s="257"/>
      <c r="AH15" s="257"/>
      <c r="AI15" s="257"/>
      <c r="AJ15" s="257"/>
      <c r="AK15" s="257"/>
      <c r="AL15" s="257"/>
      <c r="AM15" s="40"/>
      <c r="AN15" s="40"/>
      <c r="AO15" s="40"/>
      <c r="AP15" s="40"/>
      <c r="AQ15" s="40"/>
      <c r="AR15" s="40"/>
      <c r="AS15" s="40"/>
      <c r="AT15" s="40"/>
      <c r="AU15" s="40"/>
      <c r="AV15" s="40"/>
      <c r="AW15" s="40"/>
      <c r="AX15" s="40"/>
      <c r="AY15" s="40"/>
      <c r="AZ15" s="40"/>
      <c r="BA15" s="104" t="s">
        <v>173</v>
      </c>
      <c r="BB15" s="95" t="s">
        <v>174</v>
      </c>
      <c r="BC15" s="95" t="s">
        <v>175</v>
      </c>
      <c r="BD15" s="95" t="s">
        <v>176</v>
      </c>
      <c r="BE15" s="95" t="s">
        <v>256</v>
      </c>
      <c r="BF15" s="95" t="s">
        <v>177</v>
      </c>
      <c r="BG15" s="97" t="s">
        <v>178</v>
      </c>
    </row>
    <row r="16" spans="1:59" ht="24" customHeight="1">
      <c r="A16" s="44"/>
      <c r="B16" s="128" t="s">
        <v>77</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44"/>
      <c r="AN16" s="44"/>
      <c r="AO16" s="44"/>
      <c r="AP16" s="44"/>
      <c r="AQ16" s="44"/>
      <c r="AR16" s="44"/>
      <c r="AS16" s="44"/>
      <c r="AT16" s="44"/>
      <c r="AU16" s="44"/>
      <c r="AV16" s="44"/>
      <c r="AW16" s="44"/>
      <c r="AX16" s="44"/>
      <c r="AY16" s="44"/>
      <c r="AZ16" s="44"/>
      <c r="BA16" s="105" t="s">
        <v>179</v>
      </c>
      <c r="BB16" s="107" t="s">
        <v>174</v>
      </c>
      <c r="BC16" s="107" t="s">
        <v>175</v>
      </c>
      <c r="BD16" s="107" t="s">
        <v>180</v>
      </c>
      <c r="BE16" s="107" t="s">
        <v>257</v>
      </c>
      <c r="BF16" s="107" t="s">
        <v>181</v>
      </c>
      <c r="BG16" s="98" t="s">
        <v>178</v>
      </c>
    </row>
    <row r="17" spans="1:59" s="34" customFormat="1" ht="21" customHeight="1">
      <c r="A17" s="40"/>
      <c r="B17" s="48" t="s">
        <v>73</v>
      </c>
      <c r="C17" s="48"/>
      <c r="D17" s="48"/>
      <c r="E17" s="48"/>
      <c r="F17" s="48"/>
      <c r="G17" s="48"/>
      <c r="H17" s="48"/>
      <c r="I17" s="48"/>
      <c r="J17" s="48"/>
      <c r="K17" s="48"/>
      <c r="L17" s="48"/>
      <c r="M17" s="48"/>
      <c r="N17" s="48"/>
      <c r="O17" s="48"/>
      <c r="P17" s="48"/>
      <c r="Q17" s="48"/>
      <c r="R17" s="48"/>
      <c r="S17" s="48"/>
      <c r="T17" s="48"/>
      <c r="U17" s="48"/>
      <c r="V17" s="48"/>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104" t="s">
        <v>182</v>
      </c>
      <c r="BB17" s="95" t="s">
        <v>174</v>
      </c>
      <c r="BC17" s="95" t="s">
        <v>175</v>
      </c>
      <c r="BD17" s="95" t="s">
        <v>183</v>
      </c>
      <c r="BE17" s="95" t="s">
        <v>258</v>
      </c>
      <c r="BF17" s="95" t="s">
        <v>184</v>
      </c>
      <c r="BG17" s="97" t="s">
        <v>178</v>
      </c>
    </row>
    <row r="18" spans="1:59" ht="20.25" customHeight="1">
      <c r="A18" s="44"/>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44"/>
      <c r="AN18" s="44"/>
      <c r="AO18" s="44"/>
      <c r="AP18" s="44"/>
      <c r="AQ18" s="44"/>
      <c r="AR18" s="44"/>
      <c r="AS18" s="44"/>
      <c r="AT18" s="44"/>
      <c r="AU18" s="44"/>
      <c r="AV18" s="44"/>
      <c r="AW18" s="44"/>
      <c r="AX18" s="44"/>
      <c r="AY18" s="44"/>
      <c r="AZ18" s="44"/>
      <c r="BA18" s="105" t="s">
        <v>67</v>
      </c>
      <c r="BB18" s="107" t="s">
        <v>185</v>
      </c>
      <c r="BC18" s="107" t="s">
        <v>186</v>
      </c>
      <c r="BD18" s="107" t="s">
        <v>187</v>
      </c>
      <c r="BE18" s="107" t="s">
        <v>259</v>
      </c>
      <c r="BF18" s="107" t="s">
        <v>188</v>
      </c>
      <c r="BG18" s="98" t="s">
        <v>22</v>
      </c>
    </row>
    <row r="19" spans="1:59" s="34" customFormat="1" ht="14.25" customHeight="1">
      <c r="A19" s="40"/>
      <c r="B19" s="119" t="s">
        <v>68</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40"/>
      <c r="AN19" s="40"/>
      <c r="AO19" s="40"/>
      <c r="AP19" s="40"/>
      <c r="AQ19" s="40"/>
      <c r="AR19" s="40"/>
      <c r="AS19" s="40"/>
      <c r="AT19" s="40"/>
      <c r="AU19" s="40"/>
      <c r="AV19" s="40"/>
      <c r="AW19" s="40"/>
      <c r="AX19" s="40"/>
      <c r="AY19" s="40"/>
      <c r="AZ19" s="40"/>
      <c r="BA19" s="104" t="s">
        <v>189</v>
      </c>
      <c r="BB19" s="95" t="s">
        <v>185</v>
      </c>
      <c r="BC19" s="95" t="s">
        <v>186</v>
      </c>
      <c r="BD19" s="95" t="s">
        <v>190</v>
      </c>
      <c r="BE19" s="95" t="s">
        <v>260</v>
      </c>
      <c r="BF19" s="95" t="s">
        <v>191</v>
      </c>
      <c r="BG19" s="97" t="s">
        <v>22</v>
      </c>
    </row>
    <row r="20" spans="1:59" s="34" customFormat="1" ht="18" customHeight="1">
      <c r="A20" s="40"/>
      <c r="B20" s="112" t="s">
        <v>71</v>
      </c>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43"/>
      <c r="AL20" s="43"/>
      <c r="AM20" s="40"/>
      <c r="AN20" s="40"/>
      <c r="AO20" s="40"/>
      <c r="AP20" s="40"/>
      <c r="AQ20" s="40"/>
      <c r="AR20" s="40"/>
      <c r="AS20" s="40"/>
      <c r="AT20" s="40"/>
      <c r="AU20" s="40"/>
      <c r="AV20" s="40"/>
      <c r="AW20" s="40"/>
      <c r="AX20" s="40"/>
      <c r="AY20" s="40"/>
      <c r="AZ20" s="40"/>
      <c r="BA20" s="105" t="s">
        <v>192</v>
      </c>
      <c r="BB20" s="107" t="s">
        <v>185</v>
      </c>
      <c r="BC20" s="107" t="s">
        <v>186</v>
      </c>
      <c r="BD20" s="107" t="s">
        <v>261</v>
      </c>
      <c r="BE20" s="107" t="s">
        <v>262</v>
      </c>
      <c r="BF20" s="107" t="s">
        <v>263</v>
      </c>
      <c r="BG20" s="98" t="s">
        <v>22</v>
      </c>
    </row>
    <row r="21" spans="1:59" ht="19.5" customHeight="1">
      <c r="A21" s="44"/>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44"/>
      <c r="AN21" s="44"/>
      <c r="AO21" s="44"/>
      <c r="AP21" s="44"/>
      <c r="AQ21" s="44"/>
      <c r="AR21" s="44"/>
      <c r="AS21" s="44"/>
      <c r="AT21" s="44"/>
      <c r="AU21" s="44"/>
      <c r="AV21" s="44"/>
      <c r="AW21" s="44"/>
      <c r="AX21" s="44"/>
      <c r="AY21" s="44"/>
      <c r="AZ21" s="44"/>
      <c r="BA21" s="104" t="s">
        <v>193</v>
      </c>
      <c r="BB21" s="95" t="s">
        <v>194</v>
      </c>
      <c r="BC21" s="95" t="s">
        <v>195</v>
      </c>
      <c r="BD21" s="95" t="s">
        <v>196</v>
      </c>
      <c r="BE21" s="95" t="s">
        <v>264</v>
      </c>
      <c r="BF21" s="95" t="s">
        <v>197</v>
      </c>
      <c r="BG21" s="97" t="s">
        <v>22</v>
      </c>
    </row>
    <row r="22" spans="1:59" s="34" customFormat="1" ht="21.75" customHeight="1">
      <c r="A22" s="40"/>
      <c r="B22" s="112" t="s">
        <v>70</v>
      </c>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40"/>
      <c r="AN22" s="40"/>
      <c r="AO22" s="40"/>
      <c r="AP22" s="40"/>
      <c r="AQ22" s="40"/>
      <c r="AR22" s="40"/>
      <c r="AS22" s="40"/>
      <c r="AT22" s="40"/>
      <c r="AU22" s="40"/>
      <c r="AV22" s="40"/>
      <c r="AW22" s="40"/>
      <c r="AX22" s="40"/>
      <c r="AY22" s="40"/>
      <c r="AZ22" s="40"/>
      <c r="BA22" s="105" t="s">
        <v>198</v>
      </c>
      <c r="BB22" s="107" t="s">
        <v>194</v>
      </c>
      <c r="BC22" s="107" t="s">
        <v>195</v>
      </c>
      <c r="BD22" s="107" t="s">
        <v>199</v>
      </c>
      <c r="BE22" s="107" t="s">
        <v>265</v>
      </c>
      <c r="BF22" s="107" t="s">
        <v>200</v>
      </c>
      <c r="BG22" s="98" t="s">
        <v>22</v>
      </c>
    </row>
    <row r="23" spans="1:59" ht="24.75" customHeight="1">
      <c r="A23" s="44"/>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44"/>
      <c r="AN23" s="44"/>
      <c r="AO23" s="44"/>
      <c r="AP23" s="44"/>
      <c r="AQ23" s="44"/>
      <c r="AR23" s="44"/>
      <c r="AS23" s="44"/>
      <c r="AT23" s="44"/>
      <c r="AU23" s="44"/>
      <c r="AV23" s="44"/>
      <c r="AW23" s="44"/>
      <c r="AX23" s="44"/>
      <c r="AY23" s="44"/>
      <c r="AZ23" s="44"/>
      <c r="BA23" s="104" t="s">
        <v>266</v>
      </c>
      <c r="BB23" s="95" t="s">
        <v>194</v>
      </c>
      <c r="BC23" s="95" t="s">
        <v>195</v>
      </c>
      <c r="BD23" s="95" t="s">
        <v>238</v>
      </c>
      <c r="BE23" s="95" t="s">
        <v>267</v>
      </c>
      <c r="BF23" s="95" t="s">
        <v>239</v>
      </c>
      <c r="BG23" s="97" t="s">
        <v>22</v>
      </c>
    </row>
    <row r="24" spans="1:59" s="34" customFormat="1" ht="12" customHeight="1">
      <c r="A24" s="40"/>
      <c r="B24" s="119" t="s">
        <v>235</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40"/>
      <c r="AN24" s="40"/>
      <c r="AO24" s="40"/>
      <c r="AP24" s="40"/>
      <c r="AQ24" s="40"/>
      <c r="AR24" s="40"/>
      <c r="AS24" s="40"/>
      <c r="AT24" s="40"/>
      <c r="AU24" s="40"/>
      <c r="AV24" s="40"/>
      <c r="AW24" s="40"/>
      <c r="AX24" s="40"/>
      <c r="AY24" s="40"/>
      <c r="AZ24" s="40"/>
      <c r="BA24" s="105" t="s">
        <v>240</v>
      </c>
      <c r="BB24" s="107" t="s">
        <v>194</v>
      </c>
      <c r="BC24" s="107" t="s">
        <v>195</v>
      </c>
      <c r="BD24" s="107" t="s">
        <v>268</v>
      </c>
      <c r="BE24" s="107" t="s">
        <v>269</v>
      </c>
      <c r="BF24" s="107" t="s">
        <v>270</v>
      </c>
      <c r="BG24" s="98" t="s">
        <v>22</v>
      </c>
    </row>
    <row r="25" spans="1:59" s="34" customFormat="1" ht="19.5" customHeight="1">
      <c r="A25" s="40"/>
      <c r="B25" s="151" t="s">
        <v>63</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40"/>
      <c r="AL25" s="40"/>
      <c r="AM25" s="40"/>
      <c r="AN25" s="40"/>
      <c r="AO25" s="40"/>
      <c r="AP25" s="40"/>
      <c r="AQ25" s="40"/>
      <c r="AR25" s="40"/>
      <c r="AS25" s="40"/>
      <c r="AT25" s="40"/>
      <c r="AU25" s="40"/>
      <c r="AV25" s="40"/>
      <c r="AW25" s="40"/>
      <c r="AX25" s="40"/>
      <c r="AY25" s="40"/>
      <c r="AZ25" s="40"/>
      <c r="BA25" s="104" t="s">
        <v>201</v>
      </c>
      <c r="BB25" s="108" t="s">
        <v>202</v>
      </c>
      <c r="BC25" s="95" t="s">
        <v>278</v>
      </c>
      <c r="BD25" s="95" t="s">
        <v>203</v>
      </c>
      <c r="BE25" s="95" t="s">
        <v>271</v>
      </c>
      <c r="BF25" s="95" t="s">
        <v>204</v>
      </c>
      <c r="BG25" s="97" t="s">
        <v>205</v>
      </c>
    </row>
    <row r="26" spans="1:59" s="34" customFormat="1" ht="9"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105" t="s">
        <v>206</v>
      </c>
      <c r="BB26" s="107" t="s">
        <v>272</v>
      </c>
      <c r="BC26" s="107" t="s">
        <v>278</v>
      </c>
      <c r="BD26" s="107" t="s">
        <v>207</v>
      </c>
      <c r="BE26" s="107" t="s">
        <v>273</v>
      </c>
      <c r="BF26" s="107" t="s">
        <v>208</v>
      </c>
      <c r="BG26" s="98" t="s">
        <v>205</v>
      </c>
    </row>
    <row r="27" spans="1:59" s="34" customFormat="1" ht="9" customHeight="1">
      <c r="A27" s="40"/>
      <c r="B27" s="66"/>
      <c r="C27" s="66"/>
      <c r="D27" s="66"/>
      <c r="E27" s="66"/>
      <c r="F27" s="66"/>
      <c r="G27" s="66"/>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40"/>
      <c r="AP27" s="40"/>
      <c r="AQ27" s="40"/>
      <c r="AR27" s="40"/>
      <c r="AS27" s="40"/>
      <c r="AT27" s="40"/>
      <c r="AU27" s="40"/>
      <c r="AV27" s="40"/>
      <c r="AW27" s="40"/>
      <c r="AX27" s="40"/>
      <c r="AY27" s="40"/>
      <c r="AZ27" s="40"/>
      <c r="BA27" s="104" t="s">
        <v>209</v>
      </c>
      <c r="BB27" s="95" t="s">
        <v>272</v>
      </c>
      <c r="BC27" s="95" t="s">
        <v>278</v>
      </c>
      <c r="BD27" s="95" t="s">
        <v>210</v>
      </c>
      <c r="BE27" s="95" t="s">
        <v>274</v>
      </c>
      <c r="BF27" s="95" t="s">
        <v>211</v>
      </c>
      <c r="BG27" s="97" t="s">
        <v>205</v>
      </c>
    </row>
    <row r="28" spans="1:59" s="34" customFormat="1" ht="19.5" customHeight="1">
      <c r="A28" s="40"/>
      <c r="B28" s="118" t="s">
        <v>64</v>
      </c>
      <c r="C28" s="118"/>
      <c r="D28" s="118"/>
      <c r="E28" s="118"/>
      <c r="F28" s="118"/>
      <c r="G28" s="118"/>
      <c r="H28" s="118"/>
      <c r="I28" s="145"/>
      <c r="J28" s="145"/>
      <c r="K28" s="145"/>
      <c r="L28" s="145"/>
      <c r="M28" s="145"/>
      <c r="N28" s="145"/>
      <c r="O28" s="145"/>
      <c r="P28" s="145"/>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40"/>
      <c r="AN28" s="40"/>
      <c r="AO28" s="40"/>
      <c r="AP28" s="40"/>
      <c r="AQ28" s="40"/>
      <c r="AR28" s="40"/>
      <c r="AS28" s="40"/>
      <c r="AT28" s="40"/>
      <c r="AU28" s="40"/>
      <c r="AV28" s="40"/>
      <c r="AW28" s="40"/>
      <c r="AX28" s="40"/>
      <c r="AY28" s="40"/>
      <c r="AZ28" s="40"/>
      <c r="BA28" s="105" t="s">
        <v>212</v>
      </c>
      <c r="BB28" s="107" t="s">
        <v>213</v>
      </c>
      <c r="BC28" s="107" t="s">
        <v>279</v>
      </c>
      <c r="BD28" s="107" t="s">
        <v>214</v>
      </c>
      <c r="BE28" s="107" t="s">
        <v>275</v>
      </c>
      <c r="BF28" s="107" t="s">
        <v>215</v>
      </c>
      <c r="BG28" s="98" t="s">
        <v>216</v>
      </c>
    </row>
    <row r="29" spans="1:59" s="34" customFormat="1" ht="12.75" customHeight="1" thickBot="1">
      <c r="A29" s="40"/>
      <c r="B29" s="40"/>
      <c r="C29" s="40"/>
      <c r="D29" s="40"/>
      <c r="E29" s="40"/>
      <c r="F29" s="40"/>
      <c r="G29" s="40"/>
      <c r="H29" s="40"/>
      <c r="I29" s="40"/>
      <c r="J29" s="70" t="s">
        <v>10</v>
      </c>
      <c r="K29" s="40"/>
      <c r="L29" s="40"/>
      <c r="M29" s="40"/>
      <c r="N29" s="40"/>
      <c r="O29" s="40"/>
      <c r="P29" s="40"/>
      <c r="Q29" s="44"/>
      <c r="R29" s="44"/>
      <c r="S29" s="44"/>
      <c r="T29" s="44"/>
      <c r="U29" s="44"/>
      <c r="V29" s="44"/>
      <c r="W29" s="44"/>
      <c r="X29" s="44"/>
      <c r="Y29" s="44"/>
      <c r="Z29" s="44"/>
      <c r="AA29" s="44"/>
      <c r="AB29" s="44"/>
      <c r="AC29" s="44"/>
      <c r="AD29" s="44"/>
      <c r="AE29" s="44"/>
      <c r="AF29" s="44"/>
      <c r="AG29" s="44"/>
      <c r="AH29" s="44"/>
      <c r="AI29" s="44"/>
      <c r="AJ29" s="44"/>
      <c r="AK29" s="44"/>
      <c r="AL29" s="44"/>
      <c r="AM29" s="40"/>
      <c r="AN29" s="40"/>
      <c r="AO29" s="40"/>
      <c r="AP29" s="40"/>
      <c r="AQ29" s="40"/>
      <c r="AR29" s="40"/>
      <c r="AS29" s="40"/>
      <c r="AT29" s="40"/>
      <c r="AU29" s="40"/>
      <c r="AV29" s="40"/>
      <c r="AW29" s="40"/>
      <c r="AX29" s="40"/>
      <c r="AY29" s="40"/>
      <c r="AZ29" s="40"/>
      <c r="BA29" s="109" t="s">
        <v>217</v>
      </c>
      <c r="BB29" s="110" t="s">
        <v>213</v>
      </c>
      <c r="BC29" s="110" t="s">
        <v>279</v>
      </c>
      <c r="BD29" s="110" t="s">
        <v>218</v>
      </c>
      <c r="BE29" s="110" t="s">
        <v>276</v>
      </c>
      <c r="BF29" s="110" t="s">
        <v>219</v>
      </c>
      <c r="BG29" s="100" t="s">
        <v>216</v>
      </c>
    </row>
    <row r="30" spans="1:59" s="34" customFormat="1" ht="28.5" customHeight="1">
      <c r="A30" s="40"/>
      <c r="B30" s="118" t="s">
        <v>65</v>
      </c>
      <c r="C30" s="118"/>
      <c r="D30" s="118"/>
      <c r="E30" s="118"/>
      <c r="F30" s="118"/>
      <c r="G30" s="118"/>
      <c r="H30" s="118"/>
      <c r="I30" s="153"/>
      <c r="J30" s="153"/>
      <c r="K30" s="153"/>
      <c r="L30" s="153"/>
      <c r="M30" s="153"/>
      <c r="N30" s="153"/>
      <c r="O30" s="153"/>
      <c r="P30" s="153"/>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40"/>
      <c r="AN30" s="40"/>
      <c r="AO30" s="40"/>
      <c r="AP30" s="40"/>
      <c r="AQ30" s="40"/>
      <c r="AR30" s="40"/>
      <c r="AS30" s="40"/>
      <c r="AT30" s="40"/>
      <c r="AU30" s="40"/>
      <c r="AV30" s="40"/>
      <c r="AW30" s="40"/>
      <c r="AX30" s="40"/>
      <c r="AY30" s="40"/>
      <c r="AZ30" s="40"/>
      <c r="BA30" s="83"/>
      <c r="BB30" s="84"/>
      <c r="BC30" s="84"/>
      <c r="BD30" s="84"/>
      <c r="BE30" s="82"/>
      <c r="BF30" s="84"/>
      <c r="BG30" s="84"/>
    </row>
    <row r="31" spans="1:53" s="34" customFormat="1" ht="12.75" customHeight="1">
      <c r="A31" s="40"/>
      <c r="B31" s="40"/>
      <c r="C31" s="40"/>
      <c r="D31" s="40"/>
      <c r="E31" s="40"/>
      <c r="F31" s="40"/>
      <c r="G31" s="40"/>
      <c r="H31" s="40"/>
      <c r="I31" s="71"/>
      <c r="J31" s="70" t="s">
        <v>10</v>
      </c>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88" t="s">
        <v>230</v>
      </c>
    </row>
    <row r="32" spans="1:53" s="34" customFormat="1" ht="6" customHeight="1">
      <c r="A32" s="56"/>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89" t="s">
        <v>231</v>
      </c>
    </row>
    <row r="33" spans="1:59" s="34" customFormat="1" ht="6.75" customHeight="1">
      <c r="A33" s="56"/>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89" t="s">
        <v>232</v>
      </c>
      <c r="BB33" s="55"/>
      <c r="BC33" s="55"/>
      <c r="BD33" s="55"/>
      <c r="BE33" s="55"/>
      <c r="BF33" s="55"/>
      <c r="BG33" s="55"/>
    </row>
    <row r="34" spans="1:59" s="34" customFormat="1" ht="15" customHeight="1">
      <c r="A34" s="57"/>
      <c r="B34" s="57"/>
      <c r="C34" s="57"/>
      <c r="D34" s="57"/>
      <c r="E34" s="57"/>
      <c r="F34" s="57"/>
      <c r="G34" s="57"/>
      <c r="H34" s="57"/>
      <c r="I34" s="57"/>
      <c r="J34" s="57"/>
      <c r="K34" s="57"/>
      <c r="L34" s="57"/>
      <c r="M34" s="57"/>
      <c r="N34" s="57"/>
      <c r="O34" s="57"/>
      <c r="P34" s="149" t="s">
        <v>49</v>
      </c>
      <c r="Q34" s="149"/>
      <c r="R34" s="149"/>
      <c r="S34" s="149"/>
      <c r="T34" s="149"/>
      <c r="U34" s="149"/>
      <c r="V34" s="150" t="s">
        <v>220</v>
      </c>
      <c r="W34" s="150"/>
      <c r="X34" s="150"/>
      <c r="Y34" s="150"/>
      <c r="Z34" s="150"/>
      <c r="AA34" s="150"/>
      <c r="AB34" s="150"/>
      <c r="AC34" s="150"/>
      <c r="AD34" s="58"/>
      <c r="AE34" s="59"/>
      <c r="AF34" s="59"/>
      <c r="AG34" s="59"/>
      <c r="AH34" s="59"/>
      <c r="AI34" s="59"/>
      <c r="AJ34" s="59"/>
      <c r="AK34" s="59"/>
      <c r="AL34" s="59"/>
      <c r="AM34" s="59"/>
      <c r="AN34" s="40"/>
      <c r="AO34" s="40"/>
      <c r="AP34" s="40"/>
      <c r="AQ34" s="40"/>
      <c r="AR34" s="40"/>
      <c r="AS34" s="40"/>
      <c r="AT34" s="40"/>
      <c r="AU34" s="40"/>
      <c r="AV34" s="40"/>
      <c r="AW34" s="40"/>
      <c r="AX34" s="40"/>
      <c r="AY34" s="40"/>
      <c r="AZ34" s="40"/>
      <c r="BA34" s="88"/>
      <c r="BB34" s="86"/>
      <c r="BC34" s="86"/>
      <c r="BD34" s="86"/>
      <c r="BE34" s="85"/>
      <c r="BF34" s="86"/>
      <c r="BG34" s="86"/>
    </row>
    <row r="35" spans="1:59" s="34" customFormat="1" ht="12.75" customHeight="1">
      <c r="A35" s="154" t="s">
        <v>78</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40"/>
      <c r="AO35" s="40"/>
      <c r="AP35" s="40"/>
      <c r="AQ35" s="40"/>
      <c r="AR35" s="40"/>
      <c r="AS35" s="40"/>
      <c r="AT35" s="40"/>
      <c r="AU35" s="40"/>
      <c r="AV35" s="40"/>
      <c r="AW35" s="40"/>
      <c r="AX35" s="40"/>
      <c r="AY35" s="40"/>
      <c r="AZ35" s="40"/>
      <c r="BA35" s="89"/>
      <c r="BB35" s="68"/>
      <c r="BC35" s="68"/>
      <c r="BD35" s="68"/>
      <c r="BE35" s="68"/>
      <c r="BF35" s="68"/>
      <c r="BG35" s="68"/>
    </row>
    <row r="36" spans="1:59" s="34" customFormat="1" ht="16.5" customHeight="1">
      <c r="A36" s="124" t="str">
        <f>VLOOKUP($W$6,$BA$2:$BG$29,7,0)</f>
        <v>г.Брест</v>
      </c>
      <c r="B36" s="124"/>
      <c r="C36" s="124"/>
      <c r="D36" s="124"/>
      <c r="E36" s="124"/>
      <c r="F36" s="124"/>
      <c r="G36" s="124"/>
      <c r="H36" s="124"/>
      <c r="I36" s="60"/>
      <c r="J36" s="60"/>
      <c r="K36" s="60"/>
      <c r="L36" s="60"/>
      <c r="M36" s="60"/>
      <c r="N36" s="60"/>
      <c r="O36" s="60"/>
      <c r="P36" s="60"/>
      <c r="Q36" s="60"/>
      <c r="R36" s="60"/>
      <c r="S36" s="60"/>
      <c r="T36" s="60"/>
      <c r="U36" s="60"/>
      <c r="V36" s="60"/>
      <c r="W36" s="60"/>
      <c r="X36" s="60"/>
      <c r="Y36" s="60"/>
      <c r="Z36" s="60"/>
      <c r="AA36" s="61"/>
      <c r="AB36" s="61"/>
      <c r="AC36" s="61"/>
      <c r="AD36" s="122"/>
      <c r="AE36" s="122"/>
      <c r="AF36" s="122"/>
      <c r="AG36" s="122"/>
      <c r="AH36" s="122"/>
      <c r="AI36" s="122"/>
      <c r="AJ36" s="152" t="s">
        <v>61</v>
      </c>
      <c r="AK36" s="152"/>
      <c r="AL36" s="152"/>
      <c r="AM36" s="42"/>
      <c r="AN36" s="40"/>
      <c r="AO36" s="40"/>
      <c r="AP36" s="40"/>
      <c r="AQ36" s="40"/>
      <c r="AR36" s="40"/>
      <c r="AS36" s="40"/>
      <c r="AT36" s="40"/>
      <c r="AU36" s="40"/>
      <c r="AV36" s="40"/>
      <c r="AW36" s="40"/>
      <c r="AX36" s="40"/>
      <c r="AY36" s="40"/>
      <c r="AZ36" s="40"/>
      <c r="BA36" s="67"/>
      <c r="BB36" s="68"/>
      <c r="BC36" s="68"/>
      <c r="BD36" s="68"/>
      <c r="BE36" s="68"/>
      <c r="BF36" s="68"/>
      <c r="BG36" s="68"/>
    </row>
    <row r="37" spans="1:52" s="34" customFormat="1" ht="27.75" customHeight="1">
      <c r="A37" s="123" t="s">
        <v>79</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42"/>
      <c r="AN37" s="40"/>
      <c r="AO37" s="40"/>
      <c r="AP37" s="40"/>
      <c r="AQ37" s="40"/>
      <c r="AR37" s="40"/>
      <c r="AS37" s="40"/>
      <c r="AT37" s="40"/>
      <c r="AU37" s="40"/>
      <c r="AV37" s="40"/>
      <c r="AW37" s="40"/>
      <c r="AX37" s="40"/>
      <c r="AY37" s="40"/>
      <c r="AZ37" s="40"/>
    </row>
    <row r="38" spans="1:52" s="34" customFormat="1" ht="27" customHeight="1">
      <c r="A38" s="120" t="str">
        <f>VLOOKUP($W$6,$BA$2:$BG$29,4,0)</f>
        <v>начальника Брестского областного управления Госпромнадзора Калишука Игоря Геннадьевича, </v>
      </c>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42"/>
      <c r="AN38" s="40"/>
      <c r="AO38" s="40"/>
      <c r="AP38" s="40"/>
      <c r="AQ38" s="40"/>
      <c r="AR38" s="40"/>
      <c r="AS38" s="40"/>
      <c r="AT38" s="40"/>
      <c r="AU38" s="40"/>
      <c r="AV38" s="40"/>
      <c r="AW38" s="40"/>
      <c r="AX38" s="40"/>
      <c r="AY38" s="40"/>
      <c r="AZ38" s="40"/>
    </row>
    <row r="39" spans="1:52" s="34" customFormat="1" ht="15" customHeight="1">
      <c r="A39" s="125" t="s">
        <v>80</v>
      </c>
      <c r="B39" s="125"/>
      <c r="C39" s="125"/>
      <c r="D39" s="125"/>
      <c r="E39" s="125"/>
      <c r="F39" s="125"/>
      <c r="G39" s="125"/>
      <c r="H39" s="125"/>
      <c r="I39" s="125"/>
      <c r="J39" s="125"/>
      <c r="K39" s="125"/>
      <c r="L39" s="125"/>
      <c r="M39" s="125"/>
      <c r="N39" s="125"/>
      <c r="O39" s="125"/>
      <c r="P39" s="120" t="str">
        <f>VLOOKUP($W$6,$BA$2:$BG$29,5,0)</f>
        <v>20.03.2024 г. № 43-03/2024</v>
      </c>
      <c r="Q39" s="120"/>
      <c r="R39" s="120"/>
      <c r="S39" s="120"/>
      <c r="T39" s="120"/>
      <c r="U39" s="120"/>
      <c r="V39" s="120"/>
      <c r="W39" s="120"/>
      <c r="X39" s="120"/>
      <c r="Y39" s="120"/>
      <c r="Z39" s="120"/>
      <c r="AA39" s="123" t="s">
        <v>81</v>
      </c>
      <c r="AB39" s="123"/>
      <c r="AC39" s="123"/>
      <c r="AD39" s="123"/>
      <c r="AE39" s="123"/>
      <c r="AF39" s="123"/>
      <c r="AG39" s="123"/>
      <c r="AH39" s="123"/>
      <c r="AI39" s="123"/>
      <c r="AJ39" s="123"/>
      <c r="AK39" s="123"/>
      <c r="AL39" s="123"/>
      <c r="AM39" s="21"/>
      <c r="AN39" s="40"/>
      <c r="AO39" s="40"/>
      <c r="AP39" s="40"/>
      <c r="AQ39" s="40"/>
      <c r="AR39" s="40"/>
      <c r="AS39" s="40"/>
      <c r="AT39" s="40"/>
      <c r="AU39" s="40"/>
      <c r="AV39" s="40"/>
      <c r="AW39" s="40"/>
      <c r="AX39" s="40"/>
      <c r="AY39" s="40"/>
      <c r="AZ39" s="40"/>
    </row>
    <row r="40" spans="1:59" ht="15.7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25"/>
      <c r="AN40" s="44"/>
      <c r="AO40" s="44"/>
      <c r="AP40" s="44"/>
      <c r="AQ40" s="44"/>
      <c r="AR40" s="44"/>
      <c r="AS40" s="44"/>
      <c r="AT40" s="44"/>
      <c r="AU40" s="44"/>
      <c r="AV40" s="44"/>
      <c r="AW40" s="44"/>
      <c r="AX40" s="44"/>
      <c r="AY40" s="44"/>
      <c r="AZ40" s="44"/>
      <c r="BA40" s="72"/>
      <c r="BB40" s="34"/>
      <c r="BC40" s="34"/>
      <c r="BD40" s="34"/>
      <c r="BE40" s="34"/>
      <c r="BF40" s="34"/>
      <c r="BG40" s="34"/>
    </row>
    <row r="41" spans="1:53" s="34" customFormat="1" ht="9.75" customHeight="1">
      <c r="A41" s="148" t="s">
        <v>44</v>
      </c>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62"/>
      <c r="AM41" s="21"/>
      <c r="AN41" s="40"/>
      <c r="AO41" s="40"/>
      <c r="AP41" s="40"/>
      <c r="AQ41" s="40"/>
      <c r="AR41" s="40"/>
      <c r="AS41" s="40"/>
      <c r="AT41" s="40"/>
      <c r="AU41" s="40"/>
      <c r="AV41" s="40"/>
      <c r="AW41" s="40"/>
      <c r="AX41" s="40"/>
      <c r="AY41" s="40"/>
      <c r="AZ41" s="40"/>
      <c r="BA41" s="72"/>
    </row>
    <row r="42" spans="1:59" s="73" customFormat="1" ht="13.5" customHeight="1">
      <c r="A42" s="136" t="s">
        <v>23</v>
      </c>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21"/>
      <c r="AN42" s="40"/>
      <c r="AO42" s="40"/>
      <c r="AP42" s="40"/>
      <c r="AQ42" s="40"/>
      <c r="AR42" s="40"/>
      <c r="AS42" s="40"/>
      <c r="AT42" s="40"/>
      <c r="AU42" s="40"/>
      <c r="AV42" s="40"/>
      <c r="AW42" s="40"/>
      <c r="AX42" s="40"/>
      <c r="AY42" s="40"/>
      <c r="AZ42" s="40"/>
      <c r="BA42" s="87"/>
      <c r="BB42" s="24"/>
      <c r="BC42" s="24"/>
      <c r="BD42" s="24"/>
      <c r="BE42" s="24"/>
      <c r="BF42" s="24"/>
      <c r="BG42" s="24"/>
    </row>
    <row r="43" spans="1:59" s="26" customFormat="1" ht="15.7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25"/>
      <c r="AN43" s="44"/>
      <c r="AO43" s="44"/>
      <c r="AP43" s="44"/>
      <c r="AQ43" s="44"/>
      <c r="AR43" s="44"/>
      <c r="AS43" s="44"/>
      <c r="AT43" s="44"/>
      <c r="AU43" s="44"/>
      <c r="AV43" s="44"/>
      <c r="AW43" s="44"/>
      <c r="AX43" s="44"/>
      <c r="AY43" s="44"/>
      <c r="AZ43" s="44"/>
      <c r="BA43" s="34"/>
      <c r="BB43" s="34"/>
      <c r="BC43" s="34"/>
      <c r="BD43" s="34"/>
      <c r="BE43" s="34"/>
      <c r="BF43" s="34"/>
      <c r="BG43" s="34"/>
    </row>
    <row r="44" spans="1:55" s="73" customFormat="1" ht="8.25" customHeight="1">
      <c r="A44" s="158" t="s">
        <v>45</v>
      </c>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21"/>
      <c r="AN44" s="40"/>
      <c r="AO44" s="40"/>
      <c r="AP44" s="40"/>
      <c r="AQ44" s="40"/>
      <c r="AR44" s="40"/>
      <c r="AS44" s="40"/>
      <c r="AT44" s="40"/>
      <c r="AU44" s="40"/>
      <c r="AV44" s="40"/>
      <c r="AW44" s="40"/>
      <c r="AX44" s="40"/>
      <c r="AY44" s="40"/>
      <c r="AZ44" s="40"/>
      <c r="BB44" s="34"/>
      <c r="BC44" s="34"/>
    </row>
    <row r="45" spans="1:59" s="73" customFormat="1" ht="17.25" customHeight="1">
      <c r="A45" s="155" t="s">
        <v>38</v>
      </c>
      <c r="B45" s="155"/>
      <c r="C45" s="155"/>
      <c r="D45" s="155"/>
      <c r="E45" s="155"/>
      <c r="F45" s="155"/>
      <c r="G45" s="155"/>
      <c r="H45" s="155"/>
      <c r="I45" s="155"/>
      <c r="J45" s="155"/>
      <c r="K45" s="155"/>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21"/>
      <c r="AN45" s="40"/>
      <c r="AO45" s="40"/>
      <c r="AP45" s="40"/>
      <c r="AQ45" s="40"/>
      <c r="AR45" s="40"/>
      <c r="AS45" s="40"/>
      <c r="AT45" s="40"/>
      <c r="AU45" s="40"/>
      <c r="AV45" s="40"/>
      <c r="AW45" s="40"/>
      <c r="AX45" s="40"/>
      <c r="AY45" s="40"/>
      <c r="AZ45" s="40"/>
      <c r="BA45" s="45"/>
      <c r="BB45" s="26"/>
      <c r="BC45" s="26"/>
      <c r="BD45" s="26"/>
      <c r="BE45" s="26"/>
      <c r="BF45" s="26"/>
      <c r="BG45" s="26"/>
    </row>
    <row r="46" spans="1:53" s="73" customFormat="1" ht="9.75" customHeight="1">
      <c r="A46" s="157" t="s">
        <v>46</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21"/>
      <c r="AN46" s="40"/>
      <c r="AO46" s="40"/>
      <c r="AP46" s="40"/>
      <c r="AQ46" s="40"/>
      <c r="AR46" s="40"/>
      <c r="AS46" s="40"/>
      <c r="AT46" s="40"/>
      <c r="AU46" s="40"/>
      <c r="AV46" s="40"/>
      <c r="AW46" s="40"/>
      <c r="AX46" s="40"/>
      <c r="AY46" s="40"/>
      <c r="AZ46" s="40"/>
      <c r="BA46" s="46"/>
    </row>
    <row r="47" spans="1:59" s="69" customFormat="1" ht="14.25" customHeight="1">
      <c r="A47" s="113" t="s">
        <v>43</v>
      </c>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42"/>
      <c r="AN47" s="43"/>
      <c r="AO47" s="43"/>
      <c r="AP47" s="43"/>
      <c r="AQ47" s="43"/>
      <c r="AR47" s="43"/>
      <c r="AS47" s="43"/>
      <c r="AT47" s="43"/>
      <c r="AU47" s="43"/>
      <c r="AV47" s="43"/>
      <c r="AW47" s="43"/>
      <c r="AX47" s="43"/>
      <c r="AY47" s="43"/>
      <c r="AZ47" s="43"/>
      <c r="BA47" s="34"/>
      <c r="BB47" s="73"/>
      <c r="BC47" s="73"/>
      <c r="BD47" s="73"/>
      <c r="BE47" s="73"/>
      <c r="BF47" s="73"/>
      <c r="BG47" s="73"/>
    </row>
    <row r="48" spans="1:52" s="73" customFormat="1" ht="13.5" customHeight="1">
      <c r="A48" s="147" t="s">
        <v>24</v>
      </c>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21"/>
      <c r="AN48" s="40"/>
      <c r="AO48" s="40"/>
      <c r="AP48" s="40"/>
      <c r="AQ48" s="40"/>
      <c r="AR48" s="40"/>
      <c r="AS48" s="40"/>
      <c r="AT48" s="40"/>
      <c r="AU48" s="40"/>
      <c r="AV48" s="40"/>
      <c r="AW48" s="40"/>
      <c r="AX48" s="40"/>
      <c r="AY48" s="40"/>
      <c r="AZ48" s="40"/>
    </row>
    <row r="49" spans="1:59" s="73" customFormat="1" ht="13.5" customHeight="1">
      <c r="A49" s="113" t="s">
        <v>228</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21"/>
      <c r="AN49" s="40"/>
      <c r="AO49" s="40"/>
      <c r="AP49" s="40"/>
      <c r="AQ49" s="40"/>
      <c r="AR49" s="40"/>
      <c r="AS49" s="40"/>
      <c r="AT49" s="40"/>
      <c r="AU49" s="40"/>
      <c r="AV49" s="40"/>
      <c r="AW49" s="40"/>
      <c r="AX49" s="40"/>
      <c r="AY49" s="40"/>
      <c r="AZ49" s="40"/>
      <c r="BA49" s="69"/>
      <c r="BB49" s="69"/>
      <c r="BC49" s="69"/>
      <c r="BD49" s="69"/>
      <c r="BE49" s="69"/>
      <c r="BF49" s="69"/>
      <c r="BG49" s="69"/>
    </row>
    <row r="50" spans="1:52" s="73" customFormat="1" ht="11.25" customHeight="1">
      <c r="A50" s="93" t="s">
        <v>229</v>
      </c>
      <c r="B50" s="92"/>
      <c r="C50" s="92"/>
      <c r="D50" s="92"/>
      <c r="E50" s="92"/>
      <c r="F50" s="92"/>
      <c r="G50" s="92"/>
      <c r="H50" s="92"/>
      <c r="I50" s="92"/>
      <c r="J50" s="92"/>
      <c r="K50" s="92"/>
      <c r="L50" s="92"/>
      <c r="M50" s="92"/>
      <c r="N50" s="92"/>
      <c r="O50" s="92"/>
      <c r="P50" s="92"/>
      <c r="Q50" s="113">
        <f>V13</f>
        <v>0</v>
      </c>
      <c r="R50" s="113"/>
      <c r="S50" s="113"/>
      <c r="T50" s="113"/>
      <c r="U50" s="113"/>
      <c r="V50" s="113"/>
      <c r="W50" s="113"/>
      <c r="X50" s="113"/>
      <c r="Y50" s="113"/>
      <c r="Z50" s="113"/>
      <c r="AA50" s="113"/>
      <c r="AB50" s="113"/>
      <c r="AC50" s="113"/>
      <c r="AD50" s="92"/>
      <c r="AE50" s="92"/>
      <c r="AF50" s="92"/>
      <c r="AG50" s="92"/>
      <c r="AH50" s="92"/>
      <c r="AI50" s="92"/>
      <c r="AJ50" s="92"/>
      <c r="AK50" s="92"/>
      <c r="AL50" s="92"/>
      <c r="AM50" s="21"/>
      <c r="AN50" s="40"/>
      <c r="AO50" s="40"/>
      <c r="AP50" s="40"/>
      <c r="AQ50" s="40"/>
      <c r="AR50" s="40"/>
      <c r="AS50" s="40"/>
      <c r="AT50" s="40"/>
      <c r="AU50" s="40"/>
      <c r="AV50" s="40"/>
      <c r="AW50" s="40"/>
      <c r="AX50" s="40"/>
      <c r="AY50" s="40"/>
      <c r="AZ50" s="40"/>
    </row>
    <row r="51" spans="1:52" s="73" customFormat="1" ht="12" customHeight="1">
      <c r="A51" s="113" t="s">
        <v>82</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63"/>
      <c r="AN51" s="40"/>
      <c r="AO51" s="40"/>
      <c r="AP51" s="40"/>
      <c r="AQ51" s="40"/>
      <c r="AR51" s="40"/>
      <c r="AS51" s="40"/>
      <c r="AT51" s="40"/>
      <c r="AU51" s="40"/>
      <c r="AV51" s="40"/>
      <c r="AW51" s="40"/>
      <c r="AX51" s="40"/>
      <c r="AY51" s="40"/>
      <c r="AZ51" s="40"/>
    </row>
    <row r="52" spans="1:52" s="73" customFormat="1" ht="12" customHeight="1">
      <c r="A52" s="113" t="s">
        <v>221</v>
      </c>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63"/>
      <c r="AN52" s="40"/>
      <c r="AO52" s="40"/>
      <c r="AP52" s="40"/>
      <c r="AQ52" s="40"/>
      <c r="AR52" s="40"/>
      <c r="AS52" s="40"/>
      <c r="AT52" s="40"/>
      <c r="AU52" s="40"/>
      <c r="AV52" s="40"/>
      <c r="AW52" s="40"/>
      <c r="AX52" s="40"/>
      <c r="AY52" s="40"/>
      <c r="AZ52" s="40"/>
    </row>
    <row r="53" spans="1:52" s="73" customFormat="1" ht="14.25" customHeight="1">
      <c r="A53" s="146" t="s">
        <v>25</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21"/>
      <c r="AN53" s="40"/>
      <c r="AO53" s="40"/>
      <c r="AP53" s="40"/>
      <c r="AQ53" s="40"/>
      <c r="AR53" s="40"/>
      <c r="AS53" s="40"/>
      <c r="AT53" s="40"/>
      <c r="AU53" s="40"/>
      <c r="AV53" s="40"/>
      <c r="AW53" s="40"/>
      <c r="AX53" s="40"/>
      <c r="AY53" s="40"/>
      <c r="AZ53" s="40"/>
    </row>
    <row r="54" spans="1:52" s="73" customFormat="1" ht="25.5" customHeight="1">
      <c r="A54" s="113" t="s">
        <v>83</v>
      </c>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63"/>
      <c r="AN54" s="40"/>
      <c r="AO54" s="40"/>
      <c r="AP54" s="40"/>
      <c r="AQ54" s="40"/>
      <c r="AR54" s="40"/>
      <c r="AS54" s="40"/>
      <c r="AT54" s="40"/>
      <c r="AU54" s="40"/>
      <c r="AV54" s="40"/>
      <c r="AW54" s="40"/>
      <c r="AX54" s="40"/>
      <c r="AY54" s="40"/>
      <c r="AZ54" s="40"/>
    </row>
    <row r="55" spans="1:52" s="73" customFormat="1" ht="15.75" customHeight="1">
      <c r="A55" s="114" t="s">
        <v>74</v>
      </c>
      <c r="B55" s="114"/>
      <c r="C55" s="114"/>
      <c r="D55" s="114"/>
      <c r="E55" s="114"/>
      <c r="F55" s="114"/>
      <c r="G55" s="114"/>
      <c r="H55" s="114"/>
      <c r="I55" s="114"/>
      <c r="J55" s="114"/>
      <c r="K55" s="114"/>
      <c r="L55" s="114"/>
      <c r="M55" s="114"/>
      <c r="N55" s="114"/>
      <c r="O55" s="160" t="str">
        <f>SUBSTITUTE(PROPER(INDEX(n_4,MID(TEXT(AJ187,n0),1,1)+1)&amp;INDEX(n0x,MID(TEXT(AJ187,n0),2,1)+1,MID(TEXT(AJ187,n0),3,1)+1)&amp;IF(-MID(TEXT(AJ187,n0),1,3),"миллиард"&amp;VLOOKUP(MID(TEXT(AJ187,n0),3,1)*AND(MID(TEXT(AJ187,n0),2,1)-1),мил,2),"")&amp;INDEX(n_4,MID(TEXT(AJ187,n0),4,1)+1)&amp;INDEX(n0x,MID(TEXT(AJ187,n0),5,1)+1,MID(TEXT(AJ187,n0),6,1)+1)&amp;IF(-MID(TEXT(AJ187,n0),4,3),"миллион"&amp;VLOOKUP(MID(TEXT(AJ187,n0),6,1)*AND(MID(TEXT(AJ187,n0),5,1)-1),мил,2),"")&amp;INDEX(n_4,MID(TEXT(AJ187,n0),7,1)+1)&amp;INDEX(n1x,MID(TEXT(AJ187,n0),8,1)+1,MID(TEXT(AJ187,n0),9,1)+1)&amp;IF(-MID(TEXT(AJ187,n0),7,3),VLOOKUP(MID(TEXT(AJ187,n0),9,1)*AND(MID(TEXT(AJ187,n0),8,1)-1),тыс,2),"")&amp;INDEX(n_4,MID(TEXT(AJ187,n0),10,1)+1)&amp;INDEX(n0x,MID(TEXT(AJ187,n0),11,1)+1,MID(TEXT(AJ187,n0),12,1)+1)),"z"," ")&amp;IF(TRUNC(TEXT(AJ187,n0)),"","Ноль ")&amp;"рубл"&amp;VLOOKUP(MOD(MAX(MOD(MID(TEXT(AJ187,n0),11,2)-11,100),9),10),{0,"ь ";1,"я ";4,"ей "},2)&amp;RIGHT(TEXT(AJ187,n0),2)&amp;" копе"&amp;VLOOKUP(MOD(MAX(MOD(RIGHT(TEXT(AJ187,n0),2)-11,100),9),10),{0,"йка";1,"йки";4,"ек"},2)</f>
        <v>Двадцать четыре рубля 42 копейки</v>
      </c>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21" t="s">
        <v>26</v>
      </c>
      <c r="AM55" s="21"/>
      <c r="AN55" s="40"/>
      <c r="AO55" s="40"/>
      <c r="AP55" s="40"/>
      <c r="AQ55" s="40"/>
      <c r="AR55" s="40"/>
      <c r="AS55" s="40"/>
      <c r="AT55" s="40"/>
      <c r="AU55" s="40"/>
      <c r="AV55" s="40"/>
      <c r="AW55" s="40"/>
      <c r="AX55" s="40"/>
      <c r="AY55" s="40"/>
      <c r="AZ55" s="40"/>
    </row>
    <row r="56" spans="1:52" s="73" customFormat="1" ht="14.25" customHeight="1">
      <c r="A56" s="159" t="s">
        <v>27</v>
      </c>
      <c r="B56" s="159"/>
      <c r="C56" s="159"/>
      <c r="D56" s="159"/>
      <c r="E56" s="159"/>
      <c r="F56" s="159"/>
      <c r="G56" s="159"/>
      <c r="H56" s="159"/>
      <c r="I56" s="159"/>
      <c r="J56" s="21"/>
      <c r="K56" s="160" t="str">
        <f>SUBSTITUTE(PROPER(INDEX(n_4,MID(TEXT(AG153,n0),1,1)+1)&amp;INDEX(n0x,MID(TEXT(AG153,n0),2,1)+1,MID(TEXT(AG153,n0),3,1)+1)&amp;IF(-MID(TEXT(AG153,n0),1,3),"миллиард"&amp;VLOOKUP(MID(TEXT(AG153,n0),3,1)*AND(MID(TEXT(AG153,n0),2,1)-1),мил,2),"")&amp;INDEX(n_4,MID(TEXT(AG153,n0),4,1)+1)&amp;INDEX(n0x,MID(TEXT(AG153,n0),5,1)+1,MID(TEXT(AG153,n0),6,1)+1)&amp;IF(-MID(TEXT(AG153,n0),4,3),"миллион"&amp;VLOOKUP(MID(TEXT(AG153,n0),6,1)*AND(MID(TEXT(AG153,n0),5,1)-1),мил,2),"")&amp;INDEX(n_4,MID(TEXT(AG153,n0),7,1)+1)&amp;INDEX(n1x,MID(TEXT(AG153,n0),8,1)+1,MID(TEXT(AG153,n0),9,1)+1)&amp;IF(-MID(TEXT(AG153,n0),7,3),VLOOKUP(MID(TEXT(AG153,n0),9,1)*AND(MID(TEXT(AG153,n0),8,1)-1),тыс,2),"")&amp;INDEX(n_4,MID(TEXT(AG153,n0),10,1)+1)&amp;INDEX(n0x,MID(TEXT(AG153,n0),11,1)+1,MID(TEXT(AG153,n0),12,1)+1)),"z"," ")&amp;IF(TRUNC(TEXT(AG153,n0)),"","Ноль ")&amp;"рубл"&amp;VLOOKUP(MOD(MAX(MOD(MID(TEXT(AG153,n0),11,2)-11,100),9),10),{0,"ь ";1,"я ";4,"ей "},2)&amp;RIGHT(TEXT(AG153,n0),2)&amp;" копе"&amp;VLOOKUP(MOD(MAX(MOD(RIGHT(TEXT(AG153,n0),2)-11,100),9),10),{0,"йка";1,"йки";4,"ек"},2)</f>
        <v>Четыре рубля 07 копеек</v>
      </c>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21"/>
      <c r="AM56" s="21"/>
      <c r="AN56" s="40"/>
      <c r="AO56" s="40"/>
      <c r="AP56" s="40"/>
      <c r="AQ56" s="40"/>
      <c r="AR56" s="40"/>
      <c r="AS56" s="40"/>
      <c r="AT56" s="40"/>
      <c r="AU56" s="40"/>
      <c r="AV56" s="40"/>
      <c r="AW56" s="40"/>
      <c r="AX56" s="40"/>
      <c r="AY56" s="40"/>
      <c r="AZ56" s="40"/>
    </row>
    <row r="57" spans="1:52" s="73" customFormat="1" ht="27.75" customHeight="1">
      <c r="A57" s="113" t="s">
        <v>40</v>
      </c>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63"/>
      <c r="AN57" s="40"/>
      <c r="AO57" s="40"/>
      <c r="AP57" s="40"/>
      <c r="AQ57" s="40"/>
      <c r="AR57" s="40"/>
      <c r="AS57" s="40"/>
      <c r="AT57" s="40"/>
      <c r="AU57" s="40"/>
      <c r="AV57" s="40"/>
      <c r="AW57" s="40"/>
      <c r="AX57" s="40"/>
      <c r="AY57" s="40"/>
      <c r="AZ57" s="40"/>
    </row>
    <row r="58" spans="1:52" s="73" customFormat="1" ht="75.75" customHeight="1">
      <c r="A58" s="113" t="s">
        <v>236</v>
      </c>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63"/>
      <c r="AN58" s="40"/>
      <c r="AO58" s="40"/>
      <c r="AP58" s="40"/>
      <c r="AQ58" s="40"/>
      <c r="AR58" s="40"/>
      <c r="AS58" s="40"/>
      <c r="AT58" s="40"/>
      <c r="AU58" s="40"/>
      <c r="AV58" s="40"/>
      <c r="AW58" s="40"/>
      <c r="AX58" s="40"/>
      <c r="AY58" s="40"/>
      <c r="AZ58" s="40"/>
    </row>
    <row r="59" spans="1:52" s="73" customFormat="1" ht="79.5" customHeight="1" hidden="1">
      <c r="A59" s="141" t="s">
        <v>84</v>
      </c>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63"/>
      <c r="AN59" s="40"/>
      <c r="AO59" s="40"/>
      <c r="AP59" s="40"/>
      <c r="AQ59" s="40"/>
      <c r="AR59" s="40"/>
      <c r="AS59" s="40"/>
      <c r="AT59" s="40"/>
      <c r="AU59" s="40"/>
      <c r="AV59" s="40"/>
      <c r="AW59" s="40"/>
      <c r="AX59" s="40"/>
      <c r="AY59" s="40"/>
      <c r="AZ59" s="40"/>
    </row>
    <row r="60" spans="1:242" s="74" customFormat="1" ht="13.5" customHeight="1">
      <c r="A60" s="161" t="s">
        <v>41</v>
      </c>
      <c r="B60" s="161"/>
      <c r="C60" s="161"/>
      <c r="D60" s="161"/>
      <c r="E60" s="161"/>
      <c r="F60" s="161"/>
      <c r="G60" s="161"/>
      <c r="H60" s="161"/>
      <c r="I60" s="161"/>
      <c r="J60" s="161"/>
      <c r="K60" s="161"/>
      <c r="L60" s="161"/>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21"/>
      <c r="AN60" s="40"/>
      <c r="AO60" s="40"/>
      <c r="AP60" s="40"/>
      <c r="AQ60" s="40"/>
      <c r="AR60" s="40"/>
      <c r="AS60" s="40"/>
      <c r="AT60" s="40"/>
      <c r="AU60" s="40"/>
      <c r="AV60" s="40"/>
      <c r="AW60" s="40"/>
      <c r="AX60" s="40"/>
      <c r="AY60" s="40"/>
      <c r="AZ60" s="40"/>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c r="ER60" s="73"/>
      <c r="ES60" s="73"/>
      <c r="ET60" s="73"/>
      <c r="EU60" s="73"/>
      <c r="EV60" s="73"/>
      <c r="EW60" s="73"/>
      <c r="EX60" s="73"/>
      <c r="EY60" s="73"/>
      <c r="EZ60" s="73"/>
      <c r="FA60" s="73"/>
      <c r="FB60" s="73"/>
      <c r="FC60" s="73"/>
      <c r="FD60" s="73"/>
      <c r="FE60" s="73"/>
      <c r="FF60" s="73"/>
      <c r="FG60" s="73"/>
      <c r="FH60" s="73"/>
      <c r="FI60" s="73"/>
      <c r="FJ60" s="73"/>
      <c r="FK60" s="73"/>
      <c r="FL60" s="73"/>
      <c r="FM60" s="73"/>
      <c r="FN60" s="73"/>
      <c r="FO60" s="73"/>
      <c r="FP60" s="73"/>
      <c r="FQ60" s="73"/>
      <c r="FR60" s="73"/>
      <c r="FS60" s="73"/>
      <c r="FT60" s="73"/>
      <c r="FU60" s="73"/>
      <c r="FV60" s="73"/>
      <c r="FW60" s="73"/>
      <c r="FX60" s="73"/>
      <c r="FY60" s="73"/>
      <c r="FZ60" s="73"/>
      <c r="GA60" s="73"/>
      <c r="GB60" s="73"/>
      <c r="GC60" s="73"/>
      <c r="GD60" s="73"/>
      <c r="GE60" s="73"/>
      <c r="GF60" s="73"/>
      <c r="GG60" s="73"/>
      <c r="GH60" s="73"/>
      <c r="GI60" s="73"/>
      <c r="GJ60" s="73"/>
      <c r="GK60" s="73"/>
      <c r="GL60" s="73"/>
      <c r="GM60" s="73"/>
      <c r="GN60" s="73"/>
      <c r="GO60" s="73"/>
      <c r="GP60" s="73"/>
      <c r="GQ60" s="73"/>
      <c r="GR60" s="73"/>
      <c r="GS60" s="73"/>
      <c r="GT60" s="73"/>
      <c r="GU60" s="73"/>
      <c r="GV60" s="73"/>
      <c r="GW60" s="73"/>
      <c r="GX60" s="73"/>
      <c r="GY60" s="73"/>
      <c r="GZ60" s="73"/>
      <c r="HA60" s="73"/>
      <c r="HB60" s="73"/>
      <c r="HC60" s="73"/>
      <c r="HD60" s="73"/>
      <c r="HE60" s="73"/>
      <c r="HF60" s="73"/>
      <c r="HG60" s="73"/>
      <c r="HH60" s="73"/>
      <c r="HI60" s="73"/>
      <c r="HJ60" s="73"/>
      <c r="HK60" s="73"/>
      <c r="HL60" s="73"/>
      <c r="HM60" s="73"/>
      <c r="HN60" s="73"/>
      <c r="HO60" s="73"/>
      <c r="HP60" s="73"/>
      <c r="HQ60" s="73"/>
      <c r="HR60" s="73"/>
      <c r="HS60" s="73"/>
      <c r="HT60" s="73"/>
      <c r="HU60" s="73"/>
      <c r="HV60" s="73"/>
      <c r="HW60" s="73"/>
      <c r="HX60" s="73"/>
      <c r="HY60" s="73"/>
      <c r="HZ60" s="73"/>
      <c r="IA60" s="73"/>
      <c r="IB60" s="73"/>
      <c r="IC60" s="73"/>
      <c r="ID60" s="73"/>
      <c r="IE60" s="73"/>
      <c r="IF60" s="73"/>
      <c r="IG60" s="73"/>
      <c r="IH60" s="73"/>
    </row>
    <row r="61" spans="1:52" s="73" customFormat="1" ht="13.5" customHeight="1">
      <c r="A61" s="163" t="s">
        <v>28</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52"/>
      <c r="AN61" s="40"/>
      <c r="AO61" s="40"/>
      <c r="AP61" s="40"/>
      <c r="AQ61" s="40"/>
      <c r="AR61" s="40"/>
      <c r="AS61" s="40"/>
      <c r="AT61" s="40"/>
      <c r="AU61" s="40"/>
      <c r="AV61" s="40"/>
      <c r="AW61" s="40"/>
      <c r="AX61" s="40"/>
      <c r="AY61" s="40"/>
      <c r="AZ61" s="40"/>
    </row>
    <row r="62" spans="1:60" s="73" customFormat="1" ht="13.5" customHeight="1">
      <c r="A62" s="113" t="s">
        <v>85</v>
      </c>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63"/>
      <c r="AN62" s="40"/>
      <c r="AO62" s="40"/>
      <c r="AP62" s="40"/>
      <c r="AQ62" s="40"/>
      <c r="AR62" s="40"/>
      <c r="AS62" s="40"/>
      <c r="AT62" s="40"/>
      <c r="AU62" s="40"/>
      <c r="AV62" s="40"/>
      <c r="AW62" s="40"/>
      <c r="AX62" s="41"/>
      <c r="AY62" s="41"/>
      <c r="AZ62" s="41"/>
      <c r="BH62" s="75"/>
    </row>
    <row r="63" spans="1:242" s="73" customFormat="1" ht="12.75" customHeight="1">
      <c r="A63" s="113" t="s">
        <v>29</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63"/>
      <c r="AN63" s="40"/>
      <c r="AO63" s="40"/>
      <c r="AP63" s="40"/>
      <c r="AQ63" s="40"/>
      <c r="AR63" s="40"/>
      <c r="AS63" s="40"/>
      <c r="AT63" s="40"/>
      <c r="AU63" s="40"/>
      <c r="AV63" s="40"/>
      <c r="AW63" s="40"/>
      <c r="AX63" s="41"/>
      <c r="AY63" s="41"/>
      <c r="AZ63" s="41"/>
      <c r="BH63" s="76"/>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c r="FG63" s="74"/>
      <c r="FH63" s="74"/>
      <c r="FI63" s="74"/>
      <c r="FJ63" s="74"/>
      <c r="FK63" s="74"/>
      <c r="FL63" s="74"/>
      <c r="FM63" s="74"/>
      <c r="FN63" s="74"/>
      <c r="FO63" s="74"/>
      <c r="FP63" s="74"/>
      <c r="FQ63" s="74"/>
      <c r="FR63" s="74"/>
      <c r="FS63" s="74"/>
      <c r="FT63" s="74"/>
      <c r="FU63" s="74"/>
      <c r="FV63" s="74"/>
      <c r="FW63" s="74"/>
      <c r="FX63" s="74"/>
      <c r="FY63" s="74"/>
      <c r="FZ63" s="74"/>
      <c r="GA63" s="74"/>
      <c r="GB63" s="74"/>
      <c r="GC63" s="74"/>
      <c r="GD63" s="74"/>
      <c r="GE63" s="74"/>
      <c r="GF63" s="74"/>
      <c r="GG63" s="74"/>
      <c r="GH63" s="74"/>
      <c r="GI63" s="74"/>
      <c r="GJ63" s="74"/>
      <c r="GK63" s="74"/>
      <c r="GL63" s="74"/>
      <c r="GM63" s="74"/>
      <c r="GN63" s="74"/>
      <c r="GO63" s="74"/>
      <c r="GP63" s="74"/>
      <c r="GQ63" s="74"/>
      <c r="GR63" s="74"/>
      <c r="GS63" s="74"/>
      <c r="GT63" s="74"/>
      <c r="GU63" s="74"/>
      <c r="GV63" s="74"/>
      <c r="GW63" s="74"/>
      <c r="GX63" s="74"/>
      <c r="GY63" s="74"/>
      <c r="GZ63" s="74"/>
      <c r="HA63" s="74"/>
      <c r="HB63" s="74"/>
      <c r="HC63" s="74"/>
      <c r="HD63" s="74"/>
      <c r="HE63" s="74"/>
      <c r="HF63" s="74"/>
      <c r="HG63" s="74"/>
      <c r="HH63" s="74"/>
      <c r="HI63" s="74"/>
      <c r="HJ63" s="74"/>
      <c r="HK63" s="74"/>
      <c r="HL63" s="74"/>
      <c r="HM63" s="74"/>
      <c r="HN63" s="74"/>
      <c r="HO63" s="74"/>
      <c r="HP63" s="74"/>
      <c r="HQ63" s="74"/>
      <c r="HR63" s="74"/>
      <c r="HS63" s="74"/>
      <c r="HT63" s="74"/>
      <c r="HU63" s="74"/>
      <c r="HV63" s="74"/>
      <c r="HW63" s="74"/>
      <c r="HX63" s="74"/>
      <c r="HY63" s="74"/>
      <c r="HZ63" s="74"/>
      <c r="IA63" s="74"/>
      <c r="IB63" s="74"/>
      <c r="IC63" s="74"/>
      <c r="ID63" s="74"/>
      <c r="IE63" s="74"/>
      <c r="IF63" s="74"/>
      <c r="IG63" s="74"/>
      <c r="IH63" s="74"/>
    </row>
    <row r="64" spans="1:60" s="73" customFormat="1" ht="39" customHeight="1">
      <c r="A64" s="113" t="s">
        <v>86</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63"/>
      <c r="AN64" s="40"/>
      <c r="AO64" s="40"/>
      <c r="AP64" s="40"/>
      <c r="AQ64" s="40"/>
      <c r="AR64" s="40"/>
      <c r="AS64" s="40"/>
      <c r="AT64" s="40"/>
      <c r="AU64" s="40"/>
      <c r="AV64" s="40"/>
      <c r="AW64" s="40"/>
      <c r="AX64" s="41"/>
      <c r="AY64" s="41"/>
      <c r="AZ64" s="41"/>
      <c r="BD64" s="75"/>
      <c r="BE64" s="75"/>
      <c r="BF64" s="75"/>
      <c r="BG64" s="75"/>
      <c r="BH64" s="75"/>
    </row>
    <row r="65" spans="1:60" s="73" customFormat="1" ht="28.5" customHeight="1" hidden="1">
      <c r="A65" s="141" t="s">
        <v>87</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63"/>
      <c r="AN65" s="40"/>
      <c r="AO65" s="40"/>
      <c r="AP65" s="40"/>
      <c r="AQ65" s="40"/>
      <c r="AR65" s="40"/>
      <c r="AS65" s="40"/>
      <c r="AT65" s="40"/>
      <c r="AU65" s="40"/>
      <c r="AV65" s="40"/>
      <c r="AW65" s="40"/>
      <c r="AX65" s="41"/>
      <c r="AY65" s="41"/>
      <c r="AZ65" s="41"/>
      <c r="BD65" s="76"/>
      <c r="BE65" s="76"/>
      <c r="BF65" s="76"/>
      <c r="BG65" s="76"/>
      <c r="BH65" s="75"/>
    </row>
    <row r="66" spans="1:60" s="73" customFormat="1" ht="25.5" customHeight="1">
      <c r="A66" s="115" t="s">
        <v>88</v>
      </c>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63"/>
      <c r="AN66" s="40"/>
      <c r="AO66" s="40"/>
      <c r="AP66" s="40"/>
      <c r="AQ66" s="40"/>
      <c r="AR66" s="40"/>
      <c r="AS66" s="40"/>
      <c r="AT66" s="40"/>
      <c r="AU66" s="40"/>
      <c r="AV66" s="40"/>
      <c r="AW66" s="40"/>
      <c r="AX66" s="41"/>
      <c r="AY66" s="41"/>
      <c r="AZ66" s="41"/>
      <c r="BD66" s="75"/>
      <c r="BE66" s="75"/>
      <c r="BF66" s="75"/>
      <c r="BG66" s="75"/>
      <c r="BH66" s="75"/>
    </row>
    <row r="67" spans="1:60" s="73" customFormat="1" ht="27" customHeight="1">
      <c r="A67" s="115" t="s">
        <v>89</v>
      </c>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63"/>
      <c r="AN67" s="40"/>
      <c r="AO67" s="40"/>
      <c r="AP67" s="40"/>
      <c r="AQ67" s="40"/>
      <c r="AR67" s="40"/>
      <c r="AS67" s="40"/>
      <c r="AT67" s="40"/>
      <c r="AU67" s="40"/>
      <c r="AV67" s="40"/>
      <c r="AW67" s="40"/>
      <c r="AX67" s="41"/>
      <c r="AY67" s="41"/>
      <c r="AZ67" s="41"/>
      <c r="BD67" s="75"/>
      <c r="BE67" s="75"/>
      <c r="BF67" s="75"/>
      <c r="BG67" s="75"/>
      <c r="BH67" s="75"/>
    </row>
    <row r="68" spans="1:60" s="73" customFormat="1" ht="39.75" customHeight="1" hidden="1">
      <c r="A68" s="141" t="s">
        <v>90</v>
      </c>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63"/>
      <c r="AN68" s="40"/>
      <c r="AO68" s="40"/>
      <c r="AP68" s="40"/>
      <c r="AQ68" s="40"/>
      <c r="AR68" s="40"/>
      <c r="AS68" s="40"/>
      <c r="AT68" s="40"/>
      <c r="AU68" s="40"/>
      <c r="AV68" s="40"/>
      <c r="AW68" s="40"/>
      <c r="AX68" s="41"/>
      <c r="AY68" s="41"/>
      <c r="AZ68" s="41"/>
      <c r="BD68" s="75"/>
      <c r="BE68" s="75"/>
      <c r="BF68" s="75"/>
      <c r="BG68" s="75"/>
      <c r="BH68" s="75"/>
    </row>
    <row r="69" spans="1:60" s="73" customFormat="1" ht="88.5" customHeight="1">
      <c r="A69" s="113" t="s">
        <v>91</v>
      </c>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63"/>
      <c r="AN69" s="40"/>
      <c r="AO69" s="40"/>
      <c r="AP69" s="40"/>
      <c r="AQ69" s="40"/>
      <c r="AR69" s="40"/>
      <c r="AS69" s="40"/>
      <c r="AT69" s="40"/>
      <c r="AU69" s="40"/>
      <c r="AV69" s="40"/>
      <c r="AW69" s="40"/>
      <c r="AX69" s="41"/>
      <c r="AY69" s="41"/>
      <c r="AZ69" s="41"/>
      <c r="BD69" s="75"/>
      <c r="BE69" s="75"/>
      <c r="BF69" s="75"/>
      <c r="BG69" s="75"/>
      <c r="BH69" s="75"/>
    </row>
    <row r="70" spans="1:242" s="77" customFormat="1" ht="40.5" customHeight="1">
      <c r="A70" s="115" t="s">
        <v>69</v>
      </c>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63"/>
      <c r="AN70" s="40"/>
      <c r="AO70" s="40"/>
      <c r="AP70" s="40"/>
      <c r="AQ70" s="40"/>
      <c r="AR70" s="40"/>
      <c r="AS70" s="40"/>
      <c r="AT70" s="40"/>
      <c r="AU70" s="40"/>
      <c r="AV70" s="40"/>
      <c r="AW70" s="40"/>
      <c r="AX70" s="41"/>
      <c r="AY70" s="41"/>
      <c r="AZ70" s="41"/>
      <c r="BA70" s="73"/>
      <c r="BB70" s="73"/>
      <c r="BC70" s="73"/>
      <c r="BD70" s="75"/>
      <c r="BE70" s="75"/>
      <c r="BF70" s="75"/>
      <c r="BG70" s="75"/>
      <c r="BH70" s="75"/>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c r="FG70" s="73"/>
      <c r="FH70" s="73"/>
      <c r="FI70" s="73"/>
      <c r="FJ70" s="73"/>
      <c r="FK70" s="73"/>
      <c r="FL70" s="73"/>
      <c r="FM70" s="73"/>
      <c r="FN70" s="73"/>
      <c r="FO70" s="73"/>
      <c r="FP70" s="73"/>
      <c r="FQ70" s="73"/>
      <c r="FR70" s="73"/>
      <c r="FS70" s="73"/>
      <c r="FT70" s="73"/>
      <c r="FU70" s="73"/>
      <c r="FV70" s="73"/>
      <c r="FW70" s="73"/>
      <c r="FX70" s="73"/>
      <c r="FY70" s="73"/>
      <c r="FZ70" s="73"/>
      <c r="GA70" s="73"/>
      <c r="GB70" s="73"/>
      <c r="GC70" s="73"/>
      <c r="GD70" s="73"/>
      <c r="GE70" s="73"/>
      <c r="GF70" s="73"/>
      <c r="GG70" s="73"/>
      <c r="GH70" s="73"/>
      <c r="GI70" s="73"/>
      <c r="GJ70" s="73"/>
      <c r="GK70" s="73"/>
      <c r="GL70" s="73"/>
      <c r="GM70" s="73"/>
      <c r="GN70" s="73"/>
      <c r="GO70" s="73"/>
      <c r="GP70" s="73"/>
      <c r="GQ70" s="73"/>
      <c r="GR70" s="73"/>
      <c r="GS70" s="73"/>
      <c r="GT70" s="73"/>
      <c r="GU70" s="73"/>
      <c r="GV70" s="73"/>
      <c r="GW70" s="73"/>
      <c r="GX70" s="73"/>
      <c r="GY70" s="73"/>
      <c r="GZ70" s="73"/>
      <c r="HA70" s="73"/>
      <c r="HB70" s="73"/>
      <c r="HC70" s="73"/>
      <c r="HD70" s="73"/>
      <c r="HE70" s="73"/>
      <c r="HF70" s="73"/>
      <c r="HG70" s="73"/>
      <c r="HH70" s="73"/>
      <c r="HI70" s="73"/>
      <c r="HJ70" s="73"/>
      <c r="HK70" s="73"/>
      <c r="HL70" s="73"/>
      <c r="HM70" s="73"/>
      <c r="HN70" s="73"/>
      <c r="HO70" s="73"/>
      <c r="HP70" s="73"/>
      <c r="HQ70" s="73"/>
      <c r="HR70" s="73"/>
      <c r="HS70" s="73"/>
      <c r="HT70" s="73"/>
      <c r="HU70" s="73"/>
      <c r="HV70" s="73"/>
      <c r="HW70" s="73"/>
      <c r="HX70" s="73"/>
      <c r="HY70" s="73"/>
      <c r="HZ70" s="73"/>
      <c r="IA70" s="73"/>
      <c r="IB70" s="73"/>
      <c r="IC70" s="73"/>
      <c r="ID70" s="73"/>
      <c r="IE70" s="73"/>
      <c r="IF70" s="73"/>
      <c r="IG70" s="73"/>
      <c r="IH70" s="73"/>
    </row>
    <row r="71" spans="1:60" s="73" customFormat="1" ht="40.5" customHeight="1" hidden="1">
      <c r="A71" s="134" t="s">
        <v>69</v>
      </c>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63"/>
      <c r="AN71" s="40"/>
      <c r="AO71" s="40"/>
      <c r="AP71" s="40"/>
      <c r="AQ71" s="40"/>
      <c r="AR71" s="40"/>
      <c r="AS71" s="40"/>
      <c r="AT71" s="40"/>
      <c r="AU71" s="40"/>
      <c r="AV71" s="40"/>
      <c r="AW71" s="40"/>
      <c r="AX71" s="41"/>
      <c r="AY71" s="41"/>
      <c r="AZ71" s="41"/>
      <c r="BD71" s="75"/>
      <c r="BE71" s="75"/>
      <c r="BF71" s="75"/>
      <c r="BG71" s="75"/>
      <c r="BH71" s="75"/>
    </row>
    <row r="72" spans="1:59" s="69" customFormat="1" ht="100.5" customHeight="1">
      <c r="A72" s="115" t="s">
        <v>92</v>
      </c>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63"/>
      <c r="AN72" s="43"/>
      <c r="AO72" s="43"/>
      <c r="AP72" s="43"/>
      <c r="AQ72" s="43"/>
      <c r="AR72" s="43"/>
      <c r="AS72" s="43"/>
      <c r="AT72" s="43"/>
      <c r="AU72" s="43"/>
      <c r="AV72" s="43"/>
      <c r="AW72" s="43"/>
      <c r="AX72" s="43"/>
      <c r="AY72" s="43"/>
      <c r="AZ72" s="43"/>
      <c r="BA72" s="73"/>
      <c r="BB72" s="73"/>
      <c r="BC72" s="73"/>
      <c r="BD72" s="75"/>
      <c r="BE72" s="75"/>
      <c r="BF72" s="75"/>
      <c r="BG72" s="75"/>
    </row>
    <row r="73" spans="1:242" s="73" customFormat="1" ht="27" customHeight="1">
      <c r="A73" s="113" t="s">
        <v>93</v>
      </c>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63"/>
      <c r="AN73" s="40"/>
      <c r="AO73" s="40"/>
      <c r="AP73" s="40"/>
      <c r="AQ73" s="40"/>
      <c r="AR73" s="40"/>
      <c r="AS73" s="40"/>
      <c r="AT73" s="40"/>
      <c r="AU73" s="40"/>
      <c r="AV73" s="40"/>
      <c r="AW73" s="40"/>
      <c r="AX73" s="40"/>
      <c r="AY73" s="40"/>
      <c r="AZ73" s="40"/>
      <c r="BD73" s="75"/>
      <c r="BE73" s="75"/>
      <c r="BF73" s="75"/>
      <c r="BG73" s="75"/>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c r="FO73" s="77"/>
      <c r="FP73" s="77"/>
      <c r="FQ73" s="77"/>
      <c r="FR73" s="77"/>
      <c r="FS73" s="77"/>
      <c r="FT73" s="77"/>
      <c r="FU73" s="77"/>
      <c r="FV73" s="77"/>
      <c r="FW73" s="77"/>
      <c r="FX73" s="77"/>
      <c r="FY73" s="77"/>
      <c r="FZ73" s="77"/>
      <c r="GA73" s="77"/>
      <c r="GB73" s="77"/>
      <c r="GC73" s="77"/>
      <c r="GD73" s="77"/>
      <c r="GE73" s="77"/>
      <c r="GF73" s="77"/>
      <c r="GG73" s="77"/>
      <c r="GH73" s="77"/>
      <c r="GI73" s="77"/>
      <c r="GJ73" s="77"/>
      <c r="GK73" s="77"/>
      <c r="GL73" s="77"/>
      <c r="GM73" s="77"/>
      <c r="GN73" s="77"/>
      <c r="GO73" s="77"/>
      <c r="GP73" s="77"/>
      <c r="GQ73" s="77"/>
      <c r="GR73" s="77"/>
      <c r="GS73" s="77"/>
      <c r="GT73" s="77"/>
      <c r="GU73" s="77"/>
      <c r="GV73" s="77"/>
      <c r="GW73" s="77"/>
      <c r="GX73" s="77"/>
      <c r="GY73" s="77"/>
      <c r="GZ73" s="77"/>
      <c r="HA73" s="77"/>
      <c r="HB73" s="77"/>
      <c r="HC73" s="77"/>
      <c r="HD73" s="77"/>
      <c r="HE73" s="77"/>
      <c r="HF73" s="77"/>
      <c r="HG73" s="77"/>
      <c r="HH73" s="77"/>
      <c r="HI73" s="77"/>
      <c r="HJ73" s="77"/>
      <c r="HK73" s="77"/>
      <c r="HL73" s="77"/>
      <c r="HM73" s="77"/>
      <c r="HN73" s="77"/>
      <c r="HO73" s="77"/>
      <c r="HP73" s="77"/>
      <c r="HQ73" s="77"/>
      <c r="HR73" s="77"/>
      <c r="HS73" s="77"/>
      <c r="HT73" s="77"/>
      <c r="HU73" s="77"/>
      <c r="HV73" s="77"/>
      <c r="HW73" s="77"/>
      <c r="HX73" s="77"/>
      <c r="HY73" s="77"/>
      <c r="HZ73" s="77"/>
      <c r="IA73" s="77"/>
      <c r="IB73" s="77"/>
      <c r="IC73" s="77"/>
      <c r="ID73" s="77"/>
      <c r="IE73" s="77"/>
      <c r="IF73" s="77"/>
      <c r="IG73" s="77"/>
      <c r="IH73" s="77"/>
    </row>
    <row r="74" spans="1:59" s="73" customFormat="1" ht="28.5" customHeight="1" hidden="1">
      <c r="A74" s="141" t="s">
        <v>94</v>
      </c>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63"/>
      <c r="AN74" s="40"/>
      <c r="AO74" s="40"/>
      <c r="AP74" s="40"/>
      <c r="AQ74" s="40"/>
      <c r="AR74" s="40"/>
      <c r="AS74" s="40"/>
      <c r="AT74" s="40"/>
      <c r="AU74" s="40"/>
      <c r="AV74" s="40"/>
      <c r="AW74" s="40"/>
      <c r="AX74" s="40"/>
      <c r="AY74" s="40"/>
      <c r="AZ74" s="40"/>
      <c r="BD74" s="69"/>
      <c r="BE74" s="69"/>
      <c r="BF74" s="69"/>
      <c r="BG74" s="69"/>
    </row>
    <row r="75" spans="1:59" s="73" customFormat="1" ht="239.25" customHeight="1">
      <c r="A75" s="113" t="s">
        <v>95</v>
      </c>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63"/>
      <c r="AN75" s="40"/>
      <c r="AO75" s="40"/>
      <c r="AP75" s="40"/>
      <c r="AQ75" s="40"/>
      <c r="AR75" s="40"/>
      <c r="AS75" s="40"/>
      <c r="AT75" s="40"/>
      <c r="AU75" s="40"/>
      <c r="AV75" s="40"/>
      <c r="AW75" s="40"/>
      <c r="AX75" s="40"/>
      <c r="AY75" s="40"/>
      <c r="AZ75" s="40"/>
      <c r="BD75" s="77"/>
      <c r="BE75" s="77"/>
      <c r="BF75" s="77"/>
      <c r="BG75" s="77"/>
    </row>
    <row r="76" spans="1:52" s="73" customFormat="1" ht="10.5" customHeight="1">
      <c r="A76" s="147" t="s">
        <v>30</v>
      </c>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63"/>
      <c r="AN76" s="40"/>
      <c r="AO76" s="40"/>
      <c r="AP76" s="40"/>
      <c r="AQ76" s="40"/>
      <c r="AR76" s="40"/>
      <c r="AS76" s="40"/>
      <c r="AT76" s="40"/>
      <c r="AU76" s="40"/>
      <c r="AV76" s="40"/>
      <c r="AW76" s="40"/>
      <c r="AX76" s="40"/>
      <c r="AY76" s="40"/>
      <c r="AZ76" s="40"/>
    </row>
    <row r="77" spans="1:55" s="73" customFormat="1" ht="75" customHeight="1">
      <c r="A77" s="113" t="s">
        <v>96</v>
      </c>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63"/>
      <c r="AN77" s="40"/>
      <c r="AO77" s="40"/>
      <c r="AP77" s="40"/>
      <c r="AQ77" s="40"/>
      <c r="AR77" s="40"/>
      <c r="AS77" s="40"/>
      <c r="AT77" s="40"/>
      <c r="AU77" s="40"/>
      <c r="AV77" s="40"/>
      <c r="AW77" s="40"/>
      <c r="AX77" s="40"/>
      <c r="AY77" s="40"/>
      <c r="AZ77" s="40"/>
      <c r="BA77" s="77"/>
      <c r="BB77" s="77"/>
      <c r="BC77" s="77"/>
    </row>
    <row r="78" spans="1:242" s="34" customFormat="1" ht="11.25" customHeight="1">
      <c r="A78" s="142" t="s">
        <v>31</v>
      </c>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21"/>
      <c r="AN78" s="40"/>
      <c r="AO78" s="40"/>
      <c r="AP78" s="40"/>
      <c r="AQ78" s="40"/>
      <c r="AR78" s="40"/>
      <c r="AS78" s="40"/>
      <c r="AT78" s="40"/>
      <c r="AU78" s="40"/>
      <c r="AV78" s="40"/>
      <c r="AW78" s="40"/>
      <c r="AX78" s="40"/>
      <c r="AY78" s="40"/>
      <c r="AZ78" s="40"/>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c r="ER78" s="73"/>
      <c r="ES78" s="73"/>
      <c r="ET78" s="73"/>
      <c r="EU78" s="73"/>
      <c r="EV78" s="73"/>
      <c r="EW78" s="73"/>
      <c r="EX78" s="73"/>
      <c r="EY78" s="73"/>
      <c r="EZ78" s="73"/>
      <c r="FA78" s="73"/>
      <c r="FB78" s="73"/>
      <c r="FC78" s="73"/>
      <c r="FD78" s="73"/>
      <c r="FE78" s="73"/>
      <c r="FF78" s="73"/>
      <c r="FG78" s="73"/>
      <c r="FH78" s="73"/>
      <c r="FI78" s="73"/>
      <c r="FJ78" s="73"/>
      <c r="FK78" s="73"/>
      <c r="FL78" s="73"/>
      <c r="FM78" s="73"/>
      <c r="FN78" s="73"/>
      <c r="FO78" s="73"/>
      <c r="FP78" s="73"/>
      <c r="FQ78" s="73"/>
      <c r="FR78" s="73"/>
      <c r="FS78" s="73"/>
      <c r="FT78" s="73"/>
      <c r="FU78" s="73"/>
      <c r="FV78" s="73"/>
      <c r="FW78" s="73"/>
      <c r="FX78" s="73"/>
      <c r="FY78" s="73"/>
      <c r="FZ78" s="73"/>
      <c r="GA78" s="73"/>
      <c r="GB78" s="73"/>
      <c r="GC78" s="73"/>
      <c r="GD78" s="73"/>
      <c r="GE78" s="73"/>
      <c r="GF78" s="73"/>
      <c r="GG78" s="73"/>
      <c r="GH78" s="73"/>
      <c r="GI78" s="73"/>
      <c r="GJ78" s="73"/>
      <c r="GK78" s="73"/>
      <c r="GL78" s="73"/>
      <c r="GM78" s="73"/>
      <c r="GN78" s="73"/>
      <c r="GO78" s="73"/>
      <c r="GP78" s="73"/>
      <c r="GQ78" s="73"/>
      <c r="GR78" s="73"/>
      <c r="GS78" s="73"/>
      <c r="GT78" s="73"/>
      <c r="GU78" s="73"/>
      <c r="GV78" s="73"/>
      <c r="GW78" s="73"/>
      <c r="GX78" s="73"/>
      <c r="GY78" s="73"/>
      <c r="GZ78" s="73"/>
      <c r="HA78" s="73"/>
      <c r="HB78" s="73"/>
      <c r="HC78" s="73"/>
      <c r="HD78" s="73"/>
      <c r="HE78" s="73"/>
      <c r="HF78" s="73"/>
      <c r="HG78" s="73"/>
      <c r="HH78" s="73"/>
      <c r="HI78" s="73"/>
      <c r="HJ78" s="73"/>
      <c r="HK78" s="73"/>
      <c r="HL78" s="73"/>
      <c r="HM78" s="73"/>
      <c r="HN78" s="73"/>
      <c r="HO78" s="73"/>
      <c r="HP78" s="73"/>
      <c r="HQ78" s="73"/>
      <c r="HR78" s="73"/>
      <c r="HS78" s="73"/>
      <c r="HT78" s="73"/>
      <c r="HU78" s="73"/>
      <c r="HV78" s="73"/>
      <c r="HW78" s="73"/>
      <c r="HX78" s="73"/>
      <c r="HY78" s="73"/>
      <c r="HZ78" s="73"/>
      <c r="IA78" s="73"/>
      <c r="IB78" s="73"/>
      <c r="IC78" s="73"/>
      <c r="ID78" s="73"/>
      <c r="IE78" s="73"/>
      <c r="IF78" s="73"/>
      <c r="IG78" s="73"/>
      <c r="IH78" s="73"/>
    </row>
    <row r="79" spans="1:242" s="78" customFormat="1" ht="174.75" customHeight="1">
      <c r="A79" s="113" t="s">
        <v>237</v>
      </c>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21"/>
      <c r="AN79" s="40"/>
      <c r="AO79" s="40"/>
      <c r="AP79" s="40"/>
      <c r="AQ79" s="40"/>
      <c r="AR79" s="40"/>
      <c r="AS79" s="40"/>
      <c r="AT79" s="40"/>
      <c r="AU79" s="40"/>
      <c r="AV79" s="40"/>
      <c r="AW79" s="40"/>
      <c r="AX79" s="40"/>
      <c r="AY79" s="40"/>
      <c r="AZ79" s="40"/>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c r="FG79" s="73"/>
      <c r="FH79" s="73"/>
      <c r="FI79" s="73"/>
      <c r="FJ79" s="73"/>
      <c r="FK79" s="73"/>
      <c r="FL79" s="73"/>
      <c r="FM79" s="73"/>
      <c r="FN79" s="73"/>
      <c r="FO79" s="73"/>
      <c r="FP79" s="73"/>
      <c r="FQ79" s="73"/>
      <c r="FR79" s="73"/>
      <c r="FS79" s="73"/>
      <c r="FT79" s="73"/>
      <c r="FU79" s="73"/>
      <c r="FV79" s="73"/>
      <c r="FW79" s="73"/>
      <c r="FX79" s="73"/>
      <c r="FY79" s="73"/>
      <c r="FZ79" s="73"/>
      <c r="GA79" s="73"/>
      <c r="GB79" s="73"/>
      <c r="GC79" s="73"/>
      <c r="GD79" s="73"/>
      <c r="GE79" s="73"/>
      <c r="GF79" s="73"/>
      <c r="GG79" s="73"/>
      <c r="GH79" s="73"/>
      <c r="GI79" s="73"/>
      <c r="GJ79" s="73"/>
      <c r="GK79" s="73"/>
      <c r="GL79" s="73"/>
      <c r="GM79" s="73"/>
      <c r="GN79" s="73"/>
      <c r="GO79" s="73"/>
      <c r="GP79" s="73"/>
      <c r="GQ79" s="73"/>
      <c r="GR79" s="73"/>
      <c r="GS79" s="73"/>
      <c r="GT79" s="73"/>
      <c r="GU79" s="73"/>
      <c r="GV79" s="73"/>
      <c r="GW79" s="73"/>
      <c r="GX79" s="73"/>
      <c r="GY79" s="73"/>
      <c r="GZ79" s="73"/>
      <c r="HA79" s="73"/>
      <c r="HB79" s="73"/>
      <c r="HC79" s="73"/>
      <c r="HD79" s="73"/>
      <c r="HE79" s="73"/>
      <c r="HF79" s="73"/>
      <c r="HG79" s="73"/>
      <c r="HH79" s="73"/>
      <c r="HI79" s="73"/>
      <c r="HJ79" s="73"/>
      <c r="HK79" s="73"/>
      <c r="HL79" s="73"/>
      <c r="HM79" s="73"/>
      <c r="HN79" s="73"/>
      <c r="HO79" s="73"/>
      <c r="HP79" s="73"/>
      <c r="HQ79" s="73"/>
      <c r="HR79" s="73"/>
      <c r="HS79" s="73"/>
      <c r="HT79" s="73"/>
      <c r="HU79" s="73"/>
      <c r="HV79" s="73"/>
      <c r="HW79" s="73"/>
      <c r="HX79" s="73"/>
      <c r="HY79" s="73"/>
      <c r="HZ79" s="73"/>
      <c r="IA79" s="73"/>
      <c r="IB79" s="73"/>
      <c r="IC79" s="73"/>
      <c r="ID79" s="73"/>
      <c r="IE79" s="73"/>
      <c r="IF79" s="73"/>
      <c r="IG79" s="73"/>
      <c r="IH79" s="73"/>
    </row>
    <row r="80" spans="1:242" s="34" customFormat="1" ht="12.75" customHeight="1">
      <c r="A80" s="146" t="s">
        <v>32</v>
      </c>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21"/>
      <c r="AN80" s="40"/>
      <c r="AO80" s="40"/>
      <c r="AP80" s="40"/>
      <c r="AQ80" s="40"/>
      <c r="AR80" s="40"/>
      <c r="AS80" s="40"/>
      <c r="AT80" s="40"/>
      <c r="AU80" s="40"/>
      <c r="AV80" s="40"/>
      <c r="AW80" s="40"/>
      <c r="AX80" s="40"/>
      <c r="AY80" s="40"/>
      <c r="AZ80" s="40"/>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73"/>
      <c r="FE80" s="73"/>
      <c r="FF80" s="73"/>
      <c r="FG80" s="73"/>
      <c r="FH80" s="73"/>
      <c r="FI80" s="73"/>
      <c r="FJ80" s="73"/>
      <c r="FK80" s="73"/>
      <c r="FL80" s="73"/>
      <c r="FM80" s="73"/>
      <c r="FN80" s="73"/>
      <c r="FO80" s="73"/>
      <c r="FP80" s="73"/>
      <c r="FQ80" s="73"/>
      <c r="FR80" s="73"/>
      <c r="FS80" s="73"/>
      <c r="FT80" s="73"/>
      <c r="FU80" s="73"/>
      <c r="FV80" s="73"/>
      <c r="FW80" s="73"/>
      <c r="FX80" s="73"/>
      <c r="FY80" s="73"/>
      <c r="FZ80" s="73"/>
      <c r="GA80" s="73"/>
      <c r="GB80" s="73"/>
      <c r="GC80" s="73"/>
      <c r="GD80" s="73"/>
      <c r="GE80" s="73"/>
      <c r="GF80" s="73"/>
      <c r="GG80" s="73"/>
      <c r="GH80" s="73"/>
      <c r="GI80" s="73"/>
      <c r="GJ80" s="73"/>
      <c r="GK80" s="73"/>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c r="HM80" s="73"/>
      <c r="HN80" s="73"/>
      <c r="HO80" s="73"/>
      <c r="HP80" s="73"/>
      <c r="HQ80" s="73"/>
      <c r="HR80" s="73"/>
      <c r="HS80" s="73"/>
      <c r="HT80" s="73"/>
      <c r="HU80" s="73"/>
      <c r="HV80" s="73"/>
      <c r="HW80" s="73"/>
      <c r="HX80" s="73"/>
      <c r="HY80" s="73"/>
      <c r="HZ80" s="73"/>
      <c r="IA80" s="73"/>
      <c r="IB80" s="73"/>
      <c r="IC80" s="73"/>
      <c r="ID80" s="73"/>
      <c r="IE80" s="73"/>
      <c r="IF80" s="73"/>
      <c r="IG80" s="73"/>
      <c r="IH80" s="73"/>
    </row>
    <row r="81" spans="1:59" s="34" customFormat="1" ht="13.5" customHeight="1">
      <c r="A81" s="147" t="s">
        <v>34</v>
      </c>
      <c r="B81" s="147"/>
      <c r="C81" s="147"/>
      <c r="D81" s="147"/>
      <c r="E81" s="147"/>
      <c r="F81" s="147"/>
      <c r="G81" s="147"/>
      <c r="H81" s="147"/>
      <c r="I81" s="147"/>
      <c r="J81" s="147"/>
      <c r="K81" s="147"/>
      <c r="L81" s="147"/>
      <c r="M81" s="147"/>
      <c r="N81" s="147"/>
      <c r="O81" s="147"/>
      <c r="P81" s="147"/>
      <c r="Q81" s="147"/>
      <c r="R81" s="147"/>
      <c r="S81" s="147"/>
      <c r="T81" s="147" t="s">
        <v>33</v>
      </c>
      <c r="U81" s="147"/>
      <c r="V81" s="147"/>
      <c r="W81" s="147"/>
      <c r="X81" s="147"/>
      <c r="Y81" s="147"/>
      <c r="Z81" s="147"/>
      <c r="AA81" s="147"/>
      <c r="AB81" s="147"/>
      <c r="AC81" s="147"/>
      <c r="AD81" s="147"/>
      <c r="AE81" s="147"/>
      <c r="AF81" s="147"/>
      <c r="AG81" s="147"/>
      <c r="AH81" s="147"/>
      <c r="AI81" s="147"/>
      <c r="AJ81" s="147"/>
      <c r="AK81" s="147"/>
      <c r="AL81" s="147"/>
      <c r="AM81" s="21"/>
      <c r="AN81" s="40"/>
      <c r="AO81" s="40"/>
      <c r="AP81" s="40"/>
      <c r="AQ81" s="40"/>
      <c r="AR81" s="40"/>
      <c r="AS81" s="40"/>
      <c r="AT81" s="40"/>
      <c r="AU81" s="40"/>
      <c r="AV81" s="40"/>
      <c r="AW81" s="40"/>
      <c r="AX81" s="40"/>
      <c r="AY81" s="40"/>
      <c r="AZ81" s="40"/>
      <c r="BA81" s="73"/>
      <c r="BB81" s="73"/>
      <c r="BC81" s="73"/>
      <c r="BD81" s="73"/>
      <c r="BE81" s="73"/>
      <c r="BF81" s="73"/>
      <c r="BG81" s="73"/>
    </row>
    <row r="82" spans="1:242" s="34" customFormat="1" ht="24.75" customHeight="1">
      <c r="A82" s="135">
        <f>A40</f>
        <v>0</v>
      </c>
      <c r="B82" s="135"/>
      <c r="C82" s="135"/>
      <c r="D82" s="135"/>
      <c r="E82" s="135"/>
      <c r="F82" s="135"/>
      <c r="G82" s="135"/>
      <c r="H82" s="135"/>
      <c r="I82" s="135"/>
      <c r="J82" s="135"/>
      <c r="K82" s="135"/>
      <c r="L82" s="135"/>
      <c r="M82" s="135"/>
      <c r="N82" s="135"/>
      <c r="O82" s="135"/>
      <c r="P82" s="135"/>
      <c r="Q82" s="135"/>
      <c r="R82" s="49"/>
      <c r="S82" s="54"/>
      <c r="T82" s="164" t="str">
        <f>VLOOKUP($W$6,$BA$2:$BG$29,2,0)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82" s="164"/>
      <c r="V82" s="164"/>
      <c r="W82" s="164"/>
      <c r="X82" s="164"/>
      <c r="Y82" s="164"/>
      <c r="Z82" s="164"/>
      <c r="AA82" s="164"/>
      <c r="AB82" s="164"/>
      <c r="AC82" s="164"/>
      <c r="AD82" s="164"/>
      <c r="AE82" s="164"/>
      <c r="AF82" s="164"/>
      <c r="AG82" s="164"/>
      <c r="AH82" s="164"/>
      <c r="AI82" s="164"/>
      <c r="AJ82" s="164"/>
      <c r="AK82" s="164"/>
      <c r="AL82" s="164"/>
      <c r="AM82" s="50"/>
      <c r="AN82" s="40"/>
      <c r="AO82" s="40"/>
      <c r="AP82" s="40"/>
      <c r="AQ82" s="40"/>
      <c r="AR82" s="40"/>
      <c r="AS82" s="40"/>
      <c r="AT82" s="40"/>
      <c r="AU82" s="40"/>
      <c r="AV82" s="40"/>
      <c r="AW82" s="40"/>
      <c r="AX82" s="40"/>
      <c r="AY82" s="40"/>
      <c r="AZ82" s="40"/>
      <c r="BA82" s="73"/>
      <c r="BB82" s="73"/>
      <c r="BC82" s="73"/>
      <c r="BD82" s="73"/>
      <c r="BE82" s="73"/>
      <c r="BF82" s="73"/>
      <c r="BG82" s="73"/>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c r="EO82" s="78"/>
      <c r="EP82" s="78"/>
      <c r="EQ82" s="78"/>
      <c r="ER82" s="78"/>
      <c r="ES82" s="78"/>
      <c r="ET82" s="78"/>
      <c r="EU82" s="78"/>
      <c r="EV82" s="78"/>
      <c r="EW82" s="78"/>
      <c r="EX82" s="78"/>
      <c r="EY82" s="78"/>
      <c r="EZ82" s="78"/>
      <c r="FA82" s="78"/>
      <c r="FB82" s="78"/>
      <c r="FC82" s="78"/>
      <c r="FD82" s="78"/>
      <c r="FE82" s="78"/>
      <c r="FF82" s="78"/>
      <c r="FG82" s="78"/>
      <c r="FH82" s="78"/>
      <c r="FI82" s="78"/>
      <c r="FJ82" s="78"/>
      <c r="FK82" s="78"/>
      <c r="FL82" s="78"/>
      <c r="FM82" s="78"/>
      <c r="FN82" s="78"/>
      <c r="FO82" s="78"/>
      <c r="FP82" s="78"/>
      <c r="FQ82" s="78"/>
      <c r="FR82" s="78"/>
      <c r="FS82" s="78"/>
      <c r="FT82" s="78"/>
      <c r="FU82" s="78"/>
      <c r="FV82" s="78"/>
      <c r="FW82" s="78"/>
      <c r="FX82" s="78"/>
      <c r="FY82" s="78"/>
      <c r="FZ82" s="78"/>
      <c r="GA82" s="78"/>
      <c r="GB82" s="78"/>
      <c r="GC82" s="78"/>
      <c r="GD82" s="78"/>
      <c r="GE82" s="78"/>
      <c r="GF82" s="78"/>
      <c r="GG82" s="78"/>
      <c r="GH82" s="78"/>
      <c r="GI82" s="78"/>
      <c r="GJ82" s="78"/>
      <c r="GK82" s="78"/>
      <c r="GL82" s="78"/>
      <c r="GM82" s="78"/>
      <c r="GN82" s="78"/>
      <c r="GO82" s="78"/>
      <c r="GP82" s="78"/>
      <c r="GQ82" s="78"/>
      <c r="GR82" s="78"/>
      <c r="GS82" s="78"/>
      <c r="GT82" s="78"/>
      <c r="GU82" s="78"/>
      <c r="GV82" s="78"/>
      <c r="GW82" s="78"/>
      <c r="GX82" s="78"/>
      <c r="GY82" s="78"/>
      <c r="GZ82" s="78"/>
      <c r="HA82" s="78"/>
      <c r="HB82" s="78"/>
      <c r="HC82" s="78"/>
      <c r="HD82" s="78"/>
      <c r="HE82" s="78"/>
      <c r="HF82" s="78"/>
      <c r="HG82" s="78"/>
      <c r="HH82" s="78"/>
      <c r="HI82" s="78"/>
      <c r="HJ82" s="78"/>
      <c r="HK82" s="78"/>
      <c r="HL82" s="78"/>
      <c r="HM82" s="78"/>
      <c r="HN82" s="78"/>
      <c r="HO82" s="78"/>
      <c r="HP82" s="78"/>
      <c r="HQ82" s="78"/>
      <c r="HR82" s="78"/>
      <c r="HS82" s="78"/>
      <c r="HT82" s="78"/>
      <c r="HU82" s="78"/>
      <c r="HV82" s="78"/>
      <c r="HW82" s="78"/>
      <c r="HX82" s="78"/>
      <c r="HY82" s="78"/>
      <c r="HZ82" s="78"/>
      <c r="IA82" s="78"/>
      <c r="IB82" s="78"/>
      <c r="IC82" s="78"/>
      <c r="ID82" s="78"/>
      <c r="IE82" s="78"/>
      <c r="IF82" s="78"/>
      <c r="IG82" s="78"/>
      <c r="IH82" s="78"/>
    </row>
    <row r="83" spans="1:55" s="34" customFormat="1" ht="6.75" customHeight="1">
      <c r="A83" s="165" t="s">
        <v>42</v>
      </c>
      <c r="B83" s="165"/>
      <c r="C83" s="165"/>
      <c r="D83" s="165"/>
      <c r="E83" s="165"/>
      <c r="F83" s="165"/>
      <c r="G83" s="165"/>
      <c r="H83" s="165"/>
      <c r="I83" s="165"/>
      <c r="J83" s="165"/>
      <c r="K83" s="165"/>
      <c r="L83" s="49"/>
      <c r="M83" s="49"/>
      <c r="N83" s="49"/>
      <c r="O83" s="49"/>
      <c r="P83" s="49"/>
      <c r="Q83" s="49"/>
      <c r="R83" s="50"/>
      <c r="S83" s="54"/>
      <c r="T83" s="164"/>
      <c r="U83" s="164"/>
      <c r="V83" s="164"/>
      <c r="W83" s="164"/>
      <c r="X83" s="164"/>
      <c r="Y83" s="164"/>
      <c r="Z83" s="164"/>
      <c r="AA83" s="164"/>
      <c r="AB83" s="164"/>
      <c r="AC83" s="164"/>
      <c r="AD83" s="164"/>
      <c r="AE83" s="164"/>
      <c r="AF83" s="164"/>
      <c r="AG83" s="164"/>
      <c r="AH83" s="164"/>
      <c r="AI83" s="164"/>
      <c r="AJ83" s="164"/>
      <c r="AK83" s="164"/>
      <c r="AL83" s="164"/>
      <c r="AM83" s="50"/>
      <c r="AN83" s="40"/>
      <c r="AO83" s="40"/>
      <c r="AP83" s="40"/>
      <c r="AQ83" s="40"/>
      <c r="AR83" s="40"/>
      <c r="AS83" s="40"/>
      <c r="AT83" s="40"/>
      <c r="AU83" s="40"/>
      <c r="AV83" s="40"/>
      <c r="AW83" s="40"/>
      <c r="AX83" s="40"/>
      <c r="AY83" s="40"/>
      <c r="AZ83" s="40"/>
      <c r="BA83" s="73"/>
      <c r="BB83" s="73"/>
      <c r="BC83" s="73"/>
    </row>
    <row r="84" spans="1:59" s="34" customFormat="1" ht="13.5" customHeight="1">
      <c r="A84" s="135" t="s">
        <v>37</v>
      </c>
      <c r="B84" s="135"/>
      <c r="C84" s="135"/>
      <c r="D84" s="135"/>
      <c r="E84" s="135"/>
      <c r="F84" s="135"/>
      <c r="G84" s="135"/>
      <c r="H84" s="135"/>
      <c r="I84" s="135"/>
      <c r="J84" s="135"/>
      <c r="K84" s="135"/>
      <c r="L84" s="135"/>
      <c r="M84" s="135"/>
      <c r="N84" s="135"/>
      <c r="O84" s="135"/>
      <c r="P84" s="135"/>
      <c r="Q84" s="135"/>
      <c r="R84" s="50"/>
      <c r="S84" s="54"/>
      <c r="T84" s="164"/>
      <c r="U84" s="164"/>
      <c r="V84" s="164"/>
      <c r="W84" s="164"/>
      <c r="X84" s="164"/>
      <c r="Y84" s="164"/>
      <c r="Z84" s="164"/>
      <c r="AA84" s="164"/>
      <c r="AB84" s="164"/>
      <c r="AC84" s="164"/>
      <c r="AD84" s="164"/>
      <c r="AE84" s="164"/>
      <c r="AF84" s="164"/>
      <c r="AG84" s="164"/>
      <c r="AH84" s="164"/>
      <c r="AI84" s="164"/>
      <c r="AJ84" s="164"/>
      <c r="AK84" s="164"/>
      <c r="AL84" s="164"/>
      <c r="AM84" s="21"/>
      <c r="AN84" s="40"/>
      <c r="AO84" s="40"/>
      <c r="AP84" s="40"/>
      <c r="AQ84" s="40"/>
      <c r="AR84" s="40"/>
      <c r="AS84" s="40"/>
      <c r="AT84" s="40"/>
      <c r="AU84" s="40"/>
      <c r="AV84" s="40"/>
      <c r="AW84" s="40"/>
      <c r="AX84" s="40"/>
      <c r="AY84" s="40"/>
      <c r="AZ84" s="40"/>
      <c r="BA84" s="73"/>
      <c r="BB84" s="73"/>
      <c r="BC84" s="73"/>
      <c r="BD84" s="78"/>
      <c r="BE84" s="78"/>
      <c r="BF84" s="78"/>
      <c r="BG84" s="78"/>
    </row>
    <row r="85" spans="1:52" s="34" customFormat="1" ht="27.75" customHeight="1">
      <c r="A85" s="135">
        <f>B21</f>
        <v>0</v>
      </c>
      <c r="B85" s="135"/>
      <c r="C85" s="135"/>
      <c r="D85" s="135"/>
      <c r="E85" s="135"/>
      <c r="F85" s="135"/>
      <c r="G85" s="135"/>
      <c r="H85" s="135"/>
      <c r="I85" s="135"/>
      <c r="J85" s="135"/>
      <c r="K85" s="135"/>
      <c r="L85" s="135"/>
      <c r="M85" s="135"/>
      <c r="N85" s="135"/>
      <c r="O85" s="135"/>
      <c r="P85" s="135"/>
      <c r="Q85" s="135"/>
      <c r="R85" s="50"/>
      <c r="S85" s="54"/>
      <c r="T85" s="164"/>
      <c r="U85" s="164"/>
      <c r="V85" s="164"/>
      <c r="W85" s="164"/>
      <c r="X85" s="164"/>
      <c r="Y85" s="164"/>
      <c r="Z85" s="164"/>
      <c r="AA85" s="164"/>
      <c r="AB85" s="164"/>
      <c r="AC85" s="164"/>
      <c r="AD85" s="164"/>
      <c r="AE85" s="164"/>
      <c r="AF85" s="164"/>
      <c r="AG85" s="164"/>
      <c r="AH85" s="164"/>
      <c r="AI85" s="164"/>
      <c r="AJ85" s="164"/>
      <c r="AK85" s="164"/>
      <c r="AL85" s="164"/>
      <c r="AM85" s="21"/>
      <c r="AN85" s="40"/>
      <c r="AO85" s="40"/>
      <c r="AP85" s="40"/>
      <c r="AQ85" s="40"/>
      <c r="AR85" s="40"/>
      <c r="AS85" s="40"/>
      <c r="AT85" s="40"/>
      <c r="AU85" s="40"/>
      <c r="AV85" s="40"/>
      <c r="AW85" s="40"/>
      <c r="AX85" s="40"/>
      <c r="AY85" s="40"/>
      <c r="AZ85" s="40"/>
    </row>
    <row r="86" spans="1:55" s="34" customFormat="1" ht="18" customHeight="1">
      <c r="A86" s="135" t="s">
        <v>39</v>
      </c>
      <c r="B86" s="135"/>
      <c r="C86" s="135"/>
      <c r="D86" s="135"/>
      <c r="E86" s="135"/>
      <c r="F86" s="135"/>
      <c r="G86" s="135"/>
      <c r="H86" s="135"/>
      <c r="I86" s="135"/>
      <c r="J86" s="135"/>
      <c r="K86" s="135"/>
      <c r="L86" s="135"/>
      <c r="M86" s="135"/>
      <c r="N86" s="135"/>
      <c r="O86" s="135"/>
      <c r="P86" s="135"/>
      <c r="Q86" s="135"/>
      <c r="R86" s="64"/>
      <c r="S86" s="54"/>
      <c r="T86" s="164"/>
      <c r="U86" s="164"/>
      <c r="V86" s="164"/>
      <c r="W86" s="164"/>
      <c r="X86" s="164"/>
      <c r="Y86" s="164"/>
      <c r="Z86" s="164"/>
      <c r="AA86" s="164"/>
      <c r="AB86" s="164"/>
      <c r="AC86" s="164"/>
      <c r="AD86" s="164"/>
      <c r="AE86" s="164"/>
      <c r="AF86" s="164"/>
      <c r="AG86" s="164"/>
      <c r="AH86" s="164"/>
      <c r="AI86" s="164"/>
      <c r="AJ86" s="164"/>
      <c r="AK86" s="164"/>
      <c r="AL86" s="164"/>
      <c r="AM86" s="53"/>
      <c r="AN86" s="40"/>
      <c r="AO86" s="40"/>
      <c r="AP86" s="40"/>
      <c r="AQ86" s="40"/>
      <c r="AR86" s="40"/>
      <c r="AS86" s="40"/>
      <c r="AT86" s="40"/>
      <c r="AU86" s="40"/>
      <c r="AV86" s="40"/>
      <c r="AW86" s="40"/>
      <c r="AX86" s="40"/>
      <c r="AY86" s="40"/>
      <c r="AZ86" s="40"/>
      <c r="BA86" s="78"/>
      <c r="BB86" s="78"/>
      <c r="BC86" s="78"/>
    </row>
    <row r="87" spans="1:52" s="34" customFormat="1" ht="48" customHeight="1">
      <c r="A87" s="135">
        <f>B23</f>
        <v>0</v>
      </c>
      <c r="B87" s="135"/>
      <c r="C87" s="135"/>
      <c r="D87" s="135"/>
      <c r="E87" s="135"/>
      <c r="F87" s="135"/>
      <c r="G87" s="135"/>
      <c r="H87" s="135"/>
      <c r="I87" s="135"/>
      <c r="J87" s="135"/>
      <c r="K87" s="135"/>
      <c r="L87" s="135"/>
      <c r="M87" s="135"/>
      <c r="N87" s="135"/>
      <c r="O87" s="135"/>
      <c r="P87" s="135"/>
      <c r="Q87" s="135"/>
      <c r="R87" s="51"/>
      <c r="S87" s="53"/>
      <c r="T87" s="164"/>
      <c r="U87" s="164"/>
      <c r="V87" s="164"/>
      <c r="W87" s="164"/>
      <c r="X87" s="164"/>
      <c r="Y87" s="164"/>
      <c r="Z87" s="164"/>
      <c r="AA87" s="164"/>
      <c r="AB87" s="164"/>
      <c r="AC87" s="164"/>
      <c r="AD87" s="164"/>
      <c r="AE87" s="164"/>
      <c r="AF87" s="164"/>
      <c r="AG87" s="164"/>
      <c r="AH87" s="164"/>
      <c r="AI87" s="164"/>
      <c r="AJ87" s="164"/>
      <c r="AK87" s="164"/>
      <c r="AL87" s="164"/>
      <c r="AM87" s="51"/>
      <c r="AN87" s="40"/>
      <c r="AO87" s="40"/>
      <c r="AP87" s="40"/>
      <c r="AQ87" s="40"/>
      <c r="AR87" s="40"/>
      <c r="AS87" s="40"/>
      <c r="AT87" s="40"/>
      <c r="AU87" s="40"/>
      <c r="AV87" s="40"/>
      <c r="AW87" s="40"/>
      <c r="AX87" s="40"/>
      <c r="AY87" s="40"/>
      <c r="AZ87" s="40"/>
    </row>
    <row r="88" spans="1:242" s="69" customFormat="1" ht="13.5" customHeight="1">
      <c r="A88" s="135"/>
      <c r="B88" s="135"/>
      <c r="C88" s="135"/>
      <c r="D88" s="135"/>
      <c r="E88" s="135"/>
      <c r="F88" s="135"/>
      <c r="G88" s="135"/>
      <c r="H88" s="135"/>
      <c r="I88" s="135"/>
      <c r="J88" s="135"/>
      <c r="K88" s="135"/>
      <c r="L88" s="135"/>
      <c r="M88" s="135"/>
      <c r="N88" s="135"/>
      <c r="O88" s="135"/>
      <c r="P88" s="135"/>
      <c r="Q88" s="135"/>
      <c r="R88" s="50"/>
      <c r="S88" s="54"/>
      <c r="T88" s="164"/>
      <c r="U88" s="164"/>
      <c r="V88" s="164"/>
      <c r="W88" s="164"/>
      <c r="X88" s="164"/>
      <c r="Y88" s="164"/>
      <c r="Z88" s="164"/>
      <c r="AA88" s="164"/>
      <c r="AB88" s="164"/>
      <c r="AC88" s="164"/>
      <c r="AD88" s="164"/>
      <c r="AE88" s="164"/>
      <c r="AF88" s="164"/>
      <c r="AG88" s="164"/>
      <c r="AH88" s="164"/>
      <c r="AI88" s="164"/>
      <c r="AJ88" s="164"/>
      <c r="AK88" s="164"/>
      <c r="AL88" s="164"/>
      <c r="AM88" s="21"/>
      <c r="AN88" s="40"/>
      <c r="AO88" s="40"/>
      <c r="AP88" s="40"/>
      <c r="AQ88" s="40"/>
      <c r="AR88" s="40"/>
      <c r="AS88" s="40"/>
      <c r="AT88" s="40"/>
      <c r="AU88" s="40"/>
      <c r="AV88" s="40"/>
      <c r="AW88" s="40"/>
      <c r="AX88" s="40"/>
      <c r="AY88" s="40"/>
      <c r="AZ88" s="40"/>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c r="DI88" s="34"/>
      <c r="DJ88" s="34"/>
      <c r="DK88" s="34"/>
      <c r="DL88" s="34"/>
      <c r="DM88" s="34"/>
      <c r="DN88" s="34"/>
      <c r="DO88" s="34"/>
      <c r="DP88" s="34"/>
      <c r="DQ88" s="34"/>
      <c r="DR88" s="34"/>
      <c r="DS88" s="34"/>
      <c r="DT88" s="34"/>
      <c r="DU88" s="34"/>
      <c r="DV88" s="34"/>
      <c r="DW88" s="34"/>
      <c r="DX88" s="34"/>
      <c r="DY88" s="34"/>
      <c r="DZ88" s="34"/>
      <c r="EA88" s="34"/>
      <c r="EB88" s="34"/>
      <c r="EC88" s="34"/>
      <c r="ED88" s="34"/>
      <c r="EE88" s="34"/>
      <c r="EF88" s="34"/>
      <c r="EG88" s="34"/>
      <c r="EH88" s="34"/>
      <c r="EI88" s="34"/>
      <c r="EJ88" s="34"/>
      <c r="EK88" s="34"/>
      <c r="EL88" s="34"/>
      <c r="EM88" s="34"/>
      <c r="EN88" s="34"/>
      <c r="EO88" s="34"/>
      <c r="EP88" s="34"/>
      <c r="EQ88" s="34"/>
      <c r="ER88" s="34"/>
      <c r="ES88" s="34"/>
      <c r="ET88" s="34"/>
      <c r="EU88" s="34"/>
      <c r="EV88" s="34"/>
      <c r="EW88" s="34"/>
      <c r="EX88" s="34"/>
      <c r="EY88" s="34"/>
      <c r="EZ88" s="34"/>
      <c r="FA88" s="34"/>
      <c r="FB88" s="34"/>
      <c r="FC88" s="34"/>
      <c r="FD88" s="34"/>
      <c r="FE88" s="34"/>
      <c r="FF88" s="34"/>
      <c r="FG88" s="34"/>
      <c r="FH88" s="34"/>
      <c r="FI88" s="34"/>
      <c r="FJ88" s="34"/>
      <c r="FK88" s="34"/>
      <c r="FL88" s="34"/>
      <c r="FM88" s="34"/>
      <c r="FN88" s="34"/>
      <c r="FO88" s="34"/>
      <c r="FP88" s="34"/>
      <c r="FQ88" s="34"/>
      <c r="FR88" s="34"/>
      <c r="FS88" s="34"/>
      <c r="FT88" s="34"/>
      <c r="FU88" s="34"/>
      <c r="FV88" s="34"/>
      <c r="FW88" s="34"/>
      <c r="FX88" s="34"/>
      <c r="FY88" s="34"/>
      <c r="FZ88" s="34"/>
      <c r="GA88" s="34"/>
      <c r="GB88" s="34"/>
      <c r="GC88" s="34"/>
      <c r="GD88" s="34"/>
      <c r="GE88" s="34"/>
      <c r="GF88" s="34"/>
      <c r="GG88" s="34"/>
      <c r="GH88" s="34"/>
      <c r="GI88" s="34"/>
      <c r="GJ88" s="34"/>
      <c r="GK88" s="34"/>
      <c r="GL88" s="34"/>
      <c r="GM88" s="34"/>
      <c r="GN88" s="34"/>
      <c r="GO88" s="34"/>
      <c r="GP88" s="34"/>
      <c r="GQ88" s="34"/>
      <c r="GR88" s="34"/>
      <c r="GS88" s="34"/>
      <c r="GT88" s="34"/>
      <c r="GU88" s="34"/>
      <c r="GV88" s="34"/>
      <c r="GW88" s="34"/>
      <c r="GX88" s="34"/>
      <c r="GY88" s="34"/>
      <c r="GZ88" s="34"/>
      <c r="HA88" s="34"/>
      <c r="HB88" s="34"/>
      <c r="HC88" s="34"/>
      <c r="HD88" s="34"/>
      <c r="HE88" s="34"/>
      <c r="HF88" s="34"/>
      <c r="HG88" s="34"/>
      <c r="HH88" s="34"/>
      <c r="HI88" s="34"/>
      <c r="HJ88" s="34"/>
      <c r="HK88" s="34"/>
      <c r="HL88" s="34"/>
      <c r="HM88" s="34"/>
      <c r="HN88" s="34"/>
      <c r="HO88" s="34"/>
      <c r="HP88" s="34"/>
      <c r="HQ88" s="34"/>
      <c r="HR88" s="34"/>
      <c r="HS88" s="34"/>
      <c r="HT88" s="34"/>
      <c r="HU88" s="34"/>
      <c r="HV88" s="34"/>
      <c r="HW88" s="34"/>
      <c r="HX88" s="34"/>
      <c r="HY88" s="34"/>
      <c r="HZ88" s="34"/>
      <c r="IA88" s="34"/>
      <c r="IB88" s="34"/>
      <c r="IC88" s="34"/>
      <c r="ID88" s="34"/>
      <c r="IE88" s="34"/>
      <c r="IF88" s="34"/>
      <c r="IG88" s="34"/>
      <c r="IH88" s="34"/>
    </row>
    <row r="89" spans="1:52" s="34" customFormat="1" ht="13.5" customHeight="1">
      <c r="A89" s="135"/>
      <c r="B89" s="135"/>
      <c r="C89" s="135"/>
      <c r="D89" s="135"/>
      <c r="E89" s="135"/>
      <c r="F89" s="135"/>
      <c r="G89" s="135"/>
      <c r="H89" s="135"/>
      <c r="I89" s="135"/>
      <c r="J89" s="135"/>
      <c r="K89" s="135"/>
      <c r="L89" s="135"/>
      <c r="M89" s="135"/>
      <c r="N89" s="135"/>
      <c r="O89" s="135"/>
      <c r="P89" s="135"/>
      <c r="Q89" s="135"/>
      <c r="R89" s="50"/>
      <c r="S89" s="54"/>
      <c r="T89" s="164"/>
      <c r="U89" s="164"/>
      <c r="V89" s="164"/>
      <c r="W89" s="164"/>
      <c r="X89" s="164"/>
      <c r="Y89" s="164"/>
      <c r="Z89" s="164"/>
      <c r="AA89" s="164"/>
      <c r="AB89" s="164"/>
      <c r="AC89" s="164"/>
      <c r="AD89" s="164"/>
      <c r="AE89" s="164"/>
      <c r="AF89" s="164"/>
      <c r="AG89" s="164"/>
      <c r="AH89" s="164"/>
      <c r="AI89" s="164"/>
      <c r="AJ89" s="164"/>
      <c r="AK89" s="164"/>
      <c r="AL89" s="164"/>
      <c r="AM89" s="21"/>
      <c r="AN89" s="40"/>
      <c r="AO89" s="40"/>
      <c r="AP89" s="40"/>
      <c r="AQ89" s="40"/>
      <c r="AR89" s="40"/>
      <c r="AS89" s="40"/>
      <c r="AT89" s="40"/>
      <c r="AU89" s="40"/>
      <c r="AV89" s="40"/>
      <c r="AW89" s="40"/>
      <c r="AX89" s="40"/>
      <c r="AY89" s="40"/>
      <c r="AZ89" s="40"/>
    </row>
    <row r="90" spans="1:52" s="34" customFormat="1" ht="13.5" customHeight="1">
      <c r="A90" s="135"/>
      <c r="B90" s="135"/>
      <c r="C90" s="135"/>
      <c r="D90" s="135"/>
      <c r="E90" s="135"/>
      <c r="F90" s="135"/>
      <c r="G90" s="135"/>
      <c r="H90" s="135"/>
      <c r="I90" s="135"/>
      <c r="J90" s="135"/>
      <c r="K90" s="135"/>
      <c r="L90" s="135"/>
      <c r="M90" s="135"/>
      <c r="N90" s="135"/>
      <c r="O90" s="135"/>
      <c r="P90" s="135"/>
      <c r="Q90" s="135"/>
      <c r="R90" s="50"/>
      <c r="S90" s="54"/>
      <c r="T90" s="164"/>
      <c r="U90" s="164"/>
      <c r="V90" s="164"/>
      <c r="W90" s="164"/>
      <c r="X90" s="164"/>
      <c r="Y90" s="164"/>
      <c r="Z90" s="164"/>
      <c r="AA90" s="164"/>
      <c r="AB90" s="164"/>
      <c r="AC90" s="164"/>
      <c r="AD90" s="164"/>
      <c r="AE90" s="164"/>
      <c r="AF90" s="164"/>
      <c r="AG90" s="164"/>
      <c r="AH90" s="164"/>
      <c r="AI90" s="164"/>
      <c r="AJ90" s="164"/>
      <c r="AK90" s="164"/>
      <c r="AL90" s="164"/>
      <c r="AM90" s="21"/>
      <c r="AN90" s="40"/>
      <c r="AO90" s="40"/>
      <c r="AP90" s="40"/>
      <c r="AQ90" s="40"/>
      <c r="AR90" s="40"/>
      <c r="AS90" s="40"/>
      <c r="AT90" s="40"/>
      <c r="AU90" s="40"/>
      <c r="AV90" s="40"/>
      <c r="AW90" s="40"/>
      <c r="AX90" s="40"/>
      <c r="AY90" s="40"/>
      <c r="AZ90" s="40"/>
    </row>
    <row r="91" spans="1:52" s="34" customFormat="1" ht="9.75" customHeight="1">
      <c r="A91" s="166"/>
      <c r="B91" s="166"/>
      <c r="C91" s="166"/>
      <c r="D91" s="166"/>
      <c r="E91" s="166"/>
      <c r="F91" s="166"/>
      <c r="G91" s="166"/>
      <c r="H91" s="166"/>
      <c r="I91" s="166"/>
      <c r="J91" s="166"/>
      <c r="K91" s="166"/>
      <c r="L91" s="166"/>
      <c r="M91" s="166"/>
      <c r="N91" s="166"/>
      <c r="O91" s="166"/>
      <c r="P91" s="166"/>
      <c r="Q91" s="166"/>
      <c r="R91" s="50"/>
      <c r="S91" s="21"/>
      <c r="T91" s="54"/>
      <c r="U91" s="54"/>
      <c r="V91" s="54"/>
      <c r="W91" s="54"/>
      <c r="X91" s="54"/>
      <c r="Y91" s="54"/>
      <c r="Z91" s="54"/>
      <c r="AA91" s="54"/>
      <c r="AB91" s="54"/>
      <c r="AC91" s="54"/>
      <c r="AD91" s="54"/>
      <c r="AE91" s="54"/>
      <c r="AF91" s="54"/>
      <c r="AG91" s="54"/>
      <c r="AH91" s="54"/>
      <c r="AI91" s="54"/>
      <c r="AJ91" s="54"/>
      <c r="AK91" s="54"/>
      <c r="AL91" s="54"/>
      <c r="AM91" s="21"/>
      <c r="AN91" s="40"/>
      <c r="AO91" s="40"/>
      <c r="AP91" s="40"/>
      <c r="AQ91" s="40"/>
      <c r="AR91" s="40"/>
      <c r="AS91" s="40"/>
      <c r="AT91" s="40"/>
      <c r="AU91" s="40"/>
      <c r="AV91" s="40"/>
      <c r="AW91" s="40"/>
      <c r="AX91" s="40"/>
      <c r="AY91" s="40"/>
      <c r="AZ91" s="40"/>
    </row>
    <row r="92" spans="1:52" s="34" customFormat="1" ht="23.25" customHeight="1">
      <c r="A92" s="162"/>
      <c r="B92" s="162"/>
      <c r="C92" s="162"/>
      <c r="D92" s="162"/>
      <c r="E92" s="162"/>
      <c r="F92" s="162"/>
      <c r="G92" s="162"/>
      <c r="H92" s="162"/>
      <c r="I92" s="162"/>
      <c r="J92" s="162"/>
      <c r="K92" s="162"/>
      <c r="L92" s="162"/>
      <c r="M92" s="162"/>
      <c r="N92" s="162"/>
      <c r="O92" s="162"/>
      <c r="P92" s="162"/>
      <c r="Q92" s="162"/>
      <c r="R92" s="21"/>
      <c r="S92" s="21"/>
      <c r="T92" s="164" t="str">
        <f>VLOOKUP($W$6,$BA$2:$BG$29,6,0)</f>
        <v>Начальник Брестского областного 
управления Госпромнадзора
___________________________ И.Г.Калишук</v>
      </c>
      <c r="U92" s="164"/>
      <c r="V92" s="164"/>
      <c r="W92" s="164"/>
      <c r="X92" s="164"/>
      <c r="Y92" s="164"/>
      <c r="Z92" s="164"/>
      <c r="AA92" s="164"/>
      <c r="AB92" s="164"/>
      <c r="AC92" s="164"/>
      <c r="AD92" s="164"/>
      <c r="AE92" s="164"/>
      <c r="AF92" s="164"/>
      <c r="AG92" s="164"/>
      <c r="AH92" s="164"/>
      <c r="AI92" s="164"/>
      <c r="AJ92" s="164"/>
      <c r="AK92" s="164"/>
      <c r="AL92" s="54"/>
      <c r="AM92" s="21"/>
      <c r="AN92" s="40"/>
      <c r="AO92" s="40"/>
      <c r="AP92" s="40"/>
      <c r="AQ92" s="40"/>
      <c r="AR92" s="40"/>
      <c r="AS92" s="40"/>
      <c r="AT92" s="40"/>
      <c r="AU92" s="40"/>
      <c r="AV92" s="40"/>
      <c r="AW92" s="40"/>
      <c r="AX92" s="40"/>
      <c r="AY92" s="40"/>
      <c r="AZ92" s="40"/>
    </row>
    <row r="93" spans="1:52" s="34" customFormat="1" ht="7.5" customHeight="1">
      <c r="A93" s="42"/>
      <c r="B93" s="23" t="s">
        <v>35</v>
      </c>
      <c r="C93" s="21"/>
      <c r="D93" s="21"/>
      <c r="E93" s="21"/>
      <c r="F93" s="21"/>
      <c r="G93" s="21"/>
      <c r="H93" s="21"/>
      <c r="I93" s="21"/>
      <c r="J93" s="21"/>
      <c r="K93" s="21"/>
      <c r="L93" s="21"/>
      <c r="M93" s="21"/>
      <c r="N93" s="21"/>
      <c r="O93" s="21"/>
      <c r="P93" s="21"/>
      <c r="Q93" s="21"/>
      <c r="R93" s="21"/>
      <c r="S93" s="21"/>
      <c r="T93" s="164"/>
      <c r="U93" s="164"/>
      <c r="V93" s="164"/>
      <c r="W93" s="164"/>
      <c r="X93" s="164"/>
      <c r="Y93" s="164"/>
      <c r="Z93" s="164"/>
      <c r="AA93" s="164"/>
      <c r="AB93" s="164"/>
      <c r="AC93" s="164"/>
      <c r="AD93" s="164"/>
      <c r="AE93" s="164"/>
      <c r="AF93" s="164"/>
      <c r="AG93" s="164"/>
      <c r="AH93" s="164"/>
      <c r="AI93" s="164"/>
      <c r="AJ93" s="164"/>
      <c r="AK93" s="164"/>
      <c r="AL93" s="54"/>
      <c r="AM93" s="21"/>
      <c r="AN93" s="40"/>
      <c r="AO93" s="40"/>
      <c r="AP93" s="40"/>
      <c r="AQ93" s="40"/>
      <c r="AR93" s="40"/>
      <c r="AS93" s="40"/>
      <c r="AT93" s="40"/>
      <c r="AU93" s="40"/>
      <c r="AV93" s="40"/>
      <c r="AW93" s="40"/>
      <c r="AX93" s="40"/>
      <c r="AY93" s="40"/>
      <c r="AZ93" s="40"/>
    </row>
    <row r="94" spans="1:52" s="34" customFormat="1" ht="39.75" customHeight="1">
      <c r="A94" s="167"/>
      <c r="B94" s="167"/>
      <c r="C94" s="167"/>
      <c r="D94" s="167"/>
      <c r="E94" s="167"/>
      <c r="F94" s="167"/>
      <c r="G94" s="167"/>
      <c r="H94" s="21"/>
      <c r="I94" s="21"/>
      <c r="J94" s="21"/>
      <c r="K94" s="162"/>
      <c r="L94" s="162"/>
      <c r="M94" s="162"/>
      <c r="N94" s="162"/>
      <c r="O94" s="162"/>
      <c r="P94" s="162"/>
      <c r="Q94" s="162"/>
      <c r="R94" s="162"/>
      <c r="S94" s="21"/>
      <c r="T94" s="164"/>
      <c r="U94" s="164"/>
      <c r="V94" s="164"/>
      <c r="W94" s="164"/>
      <c r="X94" s="164"/>
      <c r="Y94" s="164"/>
      <c r="Z94" s="164"/>
      <c r="AA94" s="164"/>
      <c r="AB94" s="164"/>
      <c r="AC94" s="164"/>
      <c r="AD94" s="164"/>
      <c r="AE94" s="164"/>
      <c r="AF94" s="164"/>
      <c r="AG94" s="164"/>
      <c r="AH94" s="164"/>
      <c r="AI94" s="164"/>
      <c r="AJ94" s="164"/>
      <c r="AK94" s="164"/>
      <c r="AL94" s="54"/>
      <c r="AM94" s="21"/>
      <c r="AN94" s="40"/>
      <c r="AO94" s="40"/>
      <c r="AP94" s="40"/>
      <c r="AQ94" s="40"/>
      <c r="AR94" s="40"/>
      <c r="AS94" s="40"/>
      <c r="AT94" s="40"/>
      <c r="AU94" s="40"/>
      <c r="AV94" s="40"/>
      <c r="AW94" s="40"/>
      <c r="AX94" s="40"/>
      <c r="AY94" s="40"/>
      <c r="AZ94" s="40"/>
    </row>
    <row r="95" spans="1:52" s="34" customFormat="1" ht="9" customHeight="1">
      <c r="A95" s="22"/>
      <c r="B95" s="22"/>
      <c r="C95" s="23" t="s">
        <v>10</v>
      </c>
      <c r="D95" s="22"/>
      <c r="E95" s="22"/>
      <c r="F95" s="22"/>
      <c r="G95" s="22"/>
      <c r="H95" s="22"/>
      <c r="I95" s="22"/>
      <c r="J95" s="22"/>
      <c r="K95" s="22"/>
      <c r="L95" s="22" t="s">
        <v>36</v>
      </c>
      <c r="M95" s="22"/>
      <c r="N95" s="23"/>
      <c r="O95" s="22"/>
      <c r="P95" s="22"/>
      <c r="Q95" s="22"/>
      <c r="R95" s="22"/>
      <c r="S95" s="22"/>
      <c r="T95" s="22"/>
      <c r="U95" s="22"/>
      <c r="V95" s="23"/>
      <c r="W95" s="22"/>
      <c r="X95" s="22"/>
      <c r="Y95" s="22"/>
      <c r="Z95" s="22"/>
      <c r="AA95" s="22"/>
      <c r="AB95" s="22"/>
      <c r="AC95" s="22"/>
      <c r="AD95" s="22"/>
      <c r="AE95" s="22"/>
      <c r="AF95" s="22"/>
      <c r="AG95" s="23"/>
      <c r="AH95" s="22"/>
      <c r="AI95" s="22"/>
      <c r="AJ95" s="22"/>
      <c r="AK95" s="22"/>
      <c r="AL95" s="22"/>
      <c r="AM95" s="22"/>
      <c r="AN95" s="40"/>
      <c r="AO95" s="40"/>
      <c r="AP95" s="40"/>
      <c r="AQ95" s="40"/>
      <c r="AR95" s="40"/>
      <c r="AS95" s="40"/>
      <c r="AT95" s="40"/>
      <c r="AU95" s="40"/>
      <c r="AV95" s="40"/>
      <c r="AW95" s="40"/>
      <c r="AX95" s="40"/>
      <c r="AY95" s="40"/>
      <c r="AZ95" s="40"/>
    </row>
    <row r="96" spans="1:242" s="79" customFormat="1" ht="12.75" customHeight="1">
      <c r="A96" s="167"/>
      <c r="B96" s="167"/>
      <c r="C96" s="167"/>
      <c r="D96" s="167"/>
      <c r="E96" s="167"/>
      <c r="F96" s="167"/>
      <c r="G96" s="167"/>
      <c r="H96" s="167"/>
      <c r="I96" s="167"/>
      <c r="J96" s="21" t="s">
        <v>5</v>
      </c>
      <c r="K96" s="21"/>
      <c r="L96" s="21"/>
      <c r="M96" s="21"/>
      <c r="N96" s="21"/>
      <c r="O96" s="21"/>
      <c r="P96" s="21"/>
      <c r="Q96" s="21"/>
      <c r="R96" s="21"/>
      <c r="S96" s="21"/>
      <c r="T96" s="167"/>
      <c r="U96" s="167"/>
      <c r="V96" s="167"/>
      <c r="W96" s="167"/>
      <c r="X96" s="167"/>
      <c r="Y96" s="167"/>
      <c r="Z96" s="167"/>
      <c r="AA96" s="167"/>
      <c r="AB96" s="167"/>
      <c r="AC96" s="21" t="s">
        <v>5</v>
      </c>
      <c r="AD96" s="21"/>
      <c r="AE96" s="21"/>
      <c r="AF96" s="21"/>
      <c r="AG96" s="21"/>
      <c r="AH96" s="21"/>
      <c r="AI96" s="21"/>
      <c r="AJ96" s="21"/>
      <c r="AK96" s="21"/>
      <c r="AL96" s="21"/>
      <c r="AM96" s="21"/>
      <c r="AN96" s="40"/>
      <c r="AO96" s="40"/>
      <c r="AP96" s="40"/>
      <c r="AQ96" s="40"/>
      <c r="AR96" s="40"/>
      <c r="AS96" s="40"/>
      <c r="AT96" s="40"/>
      <c r="AU96" s="40"/>
      <c r="AV96" s="40"/>
      <c r="AW96" s="40"/>
      <c r="AX96" s="40"/>
      <c r="AY96" s="40"/>
      <c r="AZ96" s="40"/>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U96" s="34"/>
      <c r="DV96" s="34"/>
      <c r="DW96" s="34"/>
      <c r="DX96" s="34"/>
      <c r="DY96" s="34"/>
      <c r="DZ96" s="34"/>
      <c r="EA96" s="34"/>
      <c r="EB96" s="34"/>
      <c r="EC96" s="34"/>
      <c r="ED96" s="34"/>
      <c r="EE96" s="34"/>
      <c r="EF96" s="34"/>
      <c r="EG96" s="34"/>
      <c r="EH96" s="34"/>
      <c r="EI96" s="34"/>
      <c r="EJ96" s="34"/>
      <c r="EK96" s="34"/>
      <c r="EL96" s="34"/>
      <c r="EM96" s="34"/>
      <c r="EN96" s="34"/>
      <c r="EO96" s="34"/>
      <c r="EP96" s="34"/>
      <c r="EQ96" s="34"/>
      <c r="ER96" s="34"/>
      <c r="ES96" s="34"/>
      <c r="ET96" s="34"/>
      <c r="EU96" s="34"/>
      <c r="EV96" s="34"/>
      <c r="EW96" s="34"/>
      <c r="EX96" s="34"/>
      <c r="EY96" s="34"/>
      <c r="EZ96" s="34"/>
      <c r="FA96" s="34"/>
      <c r="FB96" s="34"/>
      <c r="FC96" s="34"/>
      <c r="FD96" s="34"/>
      <c r="FE96" s="34"/>
      <c r="FF96" s="34"/>
      <c r="FG96" s="34"/>
      <c r="FH96" s="34"/>
      <c r="FI96" s="34"/>
      <c r="FJ96" s="34"/>
      <c r="FK96" s="34"/>
      <c r="FL96" s="34"/>
      <c r="FM96" s="34"/>
      <c r="FN96" s="34"/>
      <c r="FO96" s="34"/>
      <c r="FP96" s="34"/>
      <c r="FQ96" s="34"/>
      <c r="FR96" s="34"/>
      <c r="FS96" s="34"/>
      <c r="FT96" s="34"/>
      <c r="FU96" s="34"/>
      <c r="FV96" s="34"/>
      <c r="FW96" s="34"/>
      <c r="FX96" s="34"/>
      <c r="FY96" s="34"/>
      <c r="FZ96" s="34"/>
      <c r="GA96" s="34"/>
      <c r="GB96" s="34"/>
      <c r="GC96" s="34"/>
      <c r="GD96" s="34"/>
      <c r="GE96" s="34"/>
      <c r="GF96" s="34"/>
      <c r="GG96" s="34"/>
      <c r="GH96" s="34"/>
      <c r="GI96" s="34"/>
      <c r="GJ96" s="34"/>
      <c r="GK96" s="34"/>
      <c r="GL96" s="34"/>
      <c r="GM96" s="34"/>
      <c r="GN96" s="34"/>
      <c r="GO96" s="34"/>
      <c r="GP96" s="34"/>
      <c r="GQ96" s="34"/>
      <c r="GR96" s="34"/>
      <c r="GS96" s="34"/>
      <c r="GT96" s="34"/>
      <c r="GU96" s="34"/>
      <c r="GV96" s="34"/>
      <c r="GW96" s="34"/>
      <c r="GX96" s="34"/>
      <c r="GY96" s="34"/>
      <c r="GZ96" s="34"/>
      <c r="HA96" s="34"/>
      <c r="HB96" s="34"/>
      <c r="HC96" s="34"/>
      <c r="HD96" s="34"/>
      <c r="HE96" s="34"/>
      <c r="HF96" s="34"/>
      <c r="HG96" s="34"/>
      <c r="HH96" s="34"/>
      <c r="HI96" s="34"/>
      <c r="HJ96" s="34"/>
      <c r="HK96" s="34"/>
      <c r="HL96" s="34"/>
      <c r="HM96" s="34"/>
      <c r="HN96" s="34"/>
      <c r="HO96" s="34"/>
      <c r="HP96" s="34"/>
      <c r="HQ96" s="34"/>
      <c r="HR96" s="34"/>
      <c r="HS96" s="34"/>
      <c r="HT96" s="34"/>
      <c r="HU96" s="34"/>
      <c r="HV96" s="34"/>
      <c r="HW96" s="34"/>
      <c r="HX96" s="34"/>
      <c r="HY96" s="34"/>
      <c r="HZ96" s="34"/>
      <c r="IA96" s="34"/>
      <c r="IB96" s="34"/>
      <c r="IC96" s="34"/>
      <c r="ID96" s="34"/>
      <c r="IE96" s="34"/>
      <c r="IF96" s="34"/>
      <c r="IG96" s="34"/>
      <c r="IH96" s="34"/>
    </row>
    <row r="97" spans="1:52" s="34" customFormat="1" ht="14.25" customHeight="1">
      <c r="A97" s="23" t="s">
        <v>11</v>
      </c>
      <c r="B97" s="21"/>
      <c r="C97" s="21"/>
      <c r="D97" s="21"/>
      <c r="E97" s="21"/>
      <c r="F97" s="21"/>
      <c r="G97" s="21"/>
      <c r="H97" s="21"/>
      <c r="I97" s="21"/>
      <c r="J97" s="21"/>
      <c r="K97" s="21"/>
      <c r="L97" s="21"/>
      <c r="M97" s="21"/>
      <c r="N97" s="21"/>
      <c r="O97" s="21"/>
      <c r="P97" s="21"/>
      <c r="Q97" s="21"/>
      <c r="R97" s="21"/>
      <c r="S97" s="21"/>
      <c r="T97" s="23" t="s">
        <v>11</v>
      </c>
      <c r="U97" s="21"/>
      <c r="V97" s="21"/>
      <c r="W97" s="21"/>
      <c r="X97" s="21"/>
      <c r="Y97" s="21"/>
      <c r="Z97" s="21"/>
      <c r="AA97" s="21"/>
      <c r="AB97" s="21"/>
      <c r="AC97" s="21"/>
      <c r="AD97" s="21"/>
      <c r="AE97" s="21"/>
      <c r="AF97" s="21"/>
      <c r="AG97" s="21"/>
      <c r="AH97" s="21"/>
      <c r="AI97" s="21"/>
      <c r="AJ97" s="21"/>
      <c r="AK97" s="21"/>
      <c r="AL97" s="21"/>
      <c r="AM97" s="21"/>
      <c r="AN97" s="40"/>
      <c r="AO97" s="40"/>
      <c r="AP97" s="40"/>
      <c r="AQ97" s="40"/>
      <c r="AR97" s="40"/>
      <c r="AS97" s="40"/>
      <c r="AT97" s="40"/>
      <c r="AU97" s="40"/>
      <c r="AV97" s="40"/>
      <c r="AW97" s="40"/>
      <c r="AX97" s="40"/>
      <c r="AY97" s="40"/>
      <c r="AZ97" s="40"/>
    </row>
    <row r="98" spans="1:52" s="34" customFormat="1" ht="11.2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40"/>
      <c r="AO98" s="40"/>
      <c r="AP98" s="40"/>
      <c r="AQ98" s="40"/>
      <c r="AR98" s="40"/>
      <c r="AS98" s="40"/>
      <c r="AT98" s="40"/>
      <c r="AU98" s="40"/>
      <c r="AV98" s="40"/>
      <c r="AW98" s="40"/>
      <c r="AX98" s="40"/>
      <c r="AY98" s="40"/>
      <c r="AZ98" s="40"/>
    </row>
    <row r="99" spans="1:242" s="34" customFormat="1" ht="16.5">
      <c r="A99" s="13"/>
      <c r="B99" s="13"/>
      <c r="C99" s="13"/>
      <c r="D99" s="13"/>
      <c r="E99" s="13"/>
      <c r="F99" s="13"/>
      <c r="G99" s="13"/>
      <c r="H99" s="13"/>
      <c r="I99" s="13"/>
      <c r="J99" s="13"/>
      <c r="K99" s="13"/>
      <c r="L99" s="13"/>
      <c r="M99" s="13"/>
      <c r="N99" s="13"/>
      <c r="O99" s="13"/>
      <c r="P99" s="132" t="s">
        <v>97</v>
      </c>
      <c r="Q99" s="132"/>
      <c r="R99" s="132"/>
      <c r="S99" s="132"/>
      <c r="T99" s="132"/>
      <c r="U99" s="132"/>
      <c r="V99" s="132"/>
      <c r="W99" s="132"/>
      <c r="X99" s="13"/>
      <c r="Y99" s="13"/>
      <c r="Z99" s="13"/>
      <c r="AA99" s="13"/>
      <c r="AB99" s="13"/>
      <c r="AC99" s="13"/>
      <c r="AD99" s="13"/>
      <c r="AE99" s="13"/>
      <c r="AF99" s="13"/>
      <c r="AG99" s="13"/>
      <c r="AH99" s="13"/>
      <c r="AI99" s="13"/>
      <c r="AJ99" s="13"/>
      <c r="AK99" s="13"/>
      <c r="AL99" s="13"/>
      <c r="AM99" s="13"/>
      <c r="AN99" s="40"/>
      <c r="AO99" s="40"/>
      <c r="AP99" s="40"/>
      <c r="AQ99" s="40"/>
      <c r="AR99" s="40"/>
      <c r="AS99" s="40"/>
      <c r="AT99" s="40"/>
      <c r="AU99" s="40"/>
      <c r="AV99" s="40"/>
      <c r="AW99" s="40"/>
      <c r="AX99" s="40"/>
      <c r="AY99" s="40"/>
      <c r="AZ99" s="40"/>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c r="FF99" s="79"/>
      <c r="FG99" s="79"/>
      <c r="FH99" s="79"/>
      <c r="FI99" s="79"/>
      <c r="FJ99" s="79"/>
      <c r="FK99" s="79"/>
      <c r="FL99" s="79"/>
      <c r="FM99" s="79"/>
      <c r="FN99" s="79"/>
      <c r="FO99" s="79"/>
      <c r="FP99" s="79"/>
      <c r="FQ99" s="79"/>
      <c r="FR99" s="79"/>
      <c r="FS99" s="79"/>
      <c r="FT99" s="79"/>
      <c r="FU99" s="79"/>
      <c r="FV99" s="79"/>
      <c r="FW99" s="79"/>
      <c r="FX99" s="79"/>
      <c r="FY99" s="79"/>
      <c r="FZ99" s="79"/>
      <c r="GA99" s="79"/>
      <c r="GB99" s="79"/>
      <c r="GC99" s="79"/>
      <c r="GD99" s="79"/>
      <c r="GE99" s="79"/>
      <c r="GF99" s="79"/>
      <c r="GG99" s="79"/>
      <c r="GH99" s="79"/>
      <c r="GI99" s="79"/>
      <c r="GJ99" s="79"/>
      <c r="GK99" s="79"/>
      <c r="GL99" s="79"/>
      <c r="GM99" s="79"/>
      <c r="GN99" s="79"/>
      <c r="GO99" s="79"/>
      <c r="GP99" s="79"/>
      <c r="GQ99" s="79"/>
      <c r="GR99" s="79"/>
      <c r="GS99" s="79"/>
      <c r="GT99" s="79"/>
      <c r="GU99" s="79"/>
      <c r="GV99" s="79"/>
      <c r="GW99" s="79"/>
      <c r="GX99" s="79"/>
      <c r="GY99" s="79"/>
      <c r="GZ99" s="79"/>
      <c r="HA99" s="79"/>
      <c r="HB99" s="79"/>
      <c r="HC99" s="79"/>
      <c r="HD99" s="79"/>
      <c r="HE99" s="79"/>
      <c r="HF99" s="79"/>
      <c r="HG99" s="79"/>
      <c r="HH99" s="79"/>
      <c r="HI99" s="79"/>
      <c r="HJ99" s="79"/>
      <c r="HK99" s="79"/>
      <c r="HL99" s="79"/>
      <c r="HM99" s="79"/>
      <c r="HN99" s="79"/>
      <c r="HO99" s="79"/>
      <c r="HP99" s="79"/>
      <c r="HQ99" s="79"/>
      <c r="HR99" s="79"/>
      <c r="HS99" s="79"/>
      <c r="HT99" s="79"/>
      <c r="HU99" s="79"/>
      <c r="HV99" s="79"/>
      <c r="HW99" s="79"/>
      <c r="HX99" s="79"/>
      <c r="HY99" s="79"/>
      <c r="HZ99" s="79"/>
      <c r="IA99" s="79"/>
      <c r="IB99" s="79"/>
      <c r="IC99" s="79"/>
      <c r="ID99" s="79"/>
      <c r="IE99" s="79"/>
      <c r="IF99" s="79"/>
      <c r="IG99" s="79"/>
      <c r="IH99" s="79"/>
    </row>
    <row r="100" spans="1:52" s="34" customFormat="1" ht="15" customHeight="1">
      <c r="A100" s="13"/>
      <c r="B100" s="13"/>
      <c r="C100" s="13"/>
      <c r="D100" s="13"/>
      <c r="E100" s="13"/>
      <c r="F100" s="13"/>
      <c r="G100" s="13"/>
      <c r="H100" s="13"/>
      <c r="I100" s="13"/>
      <c r="J100" s="13"/>
      <c r="K100" s="13"/>
      <c r="L100" s="13"/>
      <c r="M100" s="171" t="s">
        <v>98</v>
      </c>
      <c r="N100" s="171"/>
      <c r="O100" s="171"/>
      <c r="P100" s="171"/>
      <c r="Q100" s="171"/>
      <c r="R100" s="171"/>
      <c r="S100" s="171"/>
      <c r="T100" s="171"/>
      <c r="U100" s="171"/>
      <c r="V100" s="171"/>
      <c r="W100" s="171"/>
      <c r="X100" s="171"/>
      <c r="Y100" s="171"/>
      <c r="Z100" s="13"/>
      <c r="AA100" s="13"/>
      <c r="AB100" s="13"/>
      <c r="AC100" s="13"/>
      <c r="AD100" s="13"/>
      <c r="AE100" s="13"/>
      <c r="AF100" s="13"/>
      <c r="AG100" s="13"/>
      <c r="AH100" s="13"/>
      <c r="AI100" s="13"/>
      <c r="AJ100" s="13"/>
      <c r="AK100" s="13"/>
      <c r="AL100" s="13"/>
      <c r="AM100" s="13"/>
      <c r="AN100" s="40"/>
      <c r="AO100" s="40"/>
      <c r="AP100" s="40"/>
      <c r="AQ100" s="40"/>
      <c r="AR100" s="40"/>
      <c r="AS100" s="40"/>
      <c r="AT100" s="40"/>
      <c r="AU100" s="40"/>
      <c r="AV100" s="40"/>
      <c r="AW100" s="40"/>
      <c r="AX100" s="40"/>
      <c r="AY100" s="40"/>
      <c r="AZ100" s="40"/>
    </row>
    <row r="101" spans="1:59" s="34" customFormat="1" ht="15">
      <c r="A101" s="13"/>
      <c r="B101" s="13"/>
      <c r="C101" s="13"/>
      <c r="D101" s="13"/>
      <c r="E101" s="13"/>
      <c r="F101" s="170" t="s">
        <v>99</v>
      </c>
      <c r="G101" s="170"/>
      <c r="H101" s="170"/>
      <c r="I101" s="170"/>
      <c r="J101" s="170"/>
      <c r="K101" s="170"/>
      <c r="L101" s="168">
        <f>AD36</f>
        <v>0</v>
      </c>
      <c r="M101" s="168"/>
      <c r="N101" s="168"/>
      <c r="O101" s="168"/>
      <c r="P101" s="168"/>
      <c r="Q101" s="13" t="s">
        <v>19</v>
      </c>
      <c r="R101" s="169" t="str">
        <f>V34</f>
        <v>ЭПБ/Д</v>
      </c>
      <c r="S101" s="169"/>
      <c r="T101" s="169"/>
      <c r="U101" s="169"/>
      <c r="V101" s="169"/>
      <c r="W101" s="169"/>
      <c r="X101" s="169"/>
      <c r="Y101" s="169"/>
      <c r="Z101" s="169"/>
      <c r="AA101" s="169"/>
      <c r="AB101" s="13"/>
      <c r="AC101" s="13"/>
      <c r="AD101" s="13"/>
      <c r="AE101" s="13"/>
      <c r="AF101" s="13"/>
      <c r="AG101" s="13"/>
      <c r="AH101" s="13"/>
      <c r="AI101" s="13"/>
      <c r="AJ101" s="13"/>
      <c r="AK101" s="13"/>
      <c r="AL101" s="13"/>
      <c r="AM101" s="13"/>
      <c r="AN101" s="40"/>
      <c r="AO101" s="40"/>
      <c r="AP101" s="40"/>
      <c r="AQ101" s="40"/>
      <c r="AR101" s="40"/>
      <c r="AS101" s="40"/>
      <c r="AT101" s="40"/>
      <c r="AU101" s="40"/>
      <c r="AV101" s="40"/>
      <c r="AW101" s="40"/>
      <c r="AX101" s="40"/>
      <c r="AY101" s="40"/>
      <c r="AZ101" s="40"/>
      <c r="BD101" s="79"/>
      <c r="BE101" s="79"/>
      <c r="BF101" s="79"/>
      <c r="BG101" s="79"/>
    </row>
    <row r="102" spans="1:52" s="34" customFormat="1" ht="1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40"/>
      <c r="AO102" s="40"/>
      <c r="AP102" s="40"/>
      <c r="AQ102" s="40"/>
      <c r="AR102" s="40"/>
      <c r="AS102" s="40"/>
      <c r="AT102" s="40"/>
      <c r="AU102" s="40"/>
      <c r="AV102" s="40"/>
      <c r="AW102" s="40"/>
      <c r="AX102" s="40"/>
      <c r="AY102" s="40"/>
      <c r="AZ102" s="40"/>
    </row>
    <row r="103" spans="1:55" s="34" customFormat="1" ht="27.75" customHeight="1">
      <c r="A103" s="123" t="s">
        <v>79</v>
      </c>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3"/>
      <c r="AN103" s="40"/>
      <c r="AO103" s="40"/>
      <c r="AP103" s="40"/>
      <c r="AQ103" s="40"/>
      <c r="AR103" s="40"/>
      <c r="AS103" s="40"/>
      <c r="AT103" s="40"/>
      <c r="AU103" s="40"/>
      <c r="AV103" s="40"/>
      <c r="AW103" s="40"/>
      <c r="AX103" s="40"/>
      <c r="AY103" s="40"/>
      <c r="AZ103" s="40"/>
      <c r="BA103" s="79"/>
      <c r="BB103" s="79"/>
      <c r="BC103" s="79"/>
    </row>
    <row r="104" spans="1:52" s="34" customFormat="1" ht="25.5" customHeight="1">
      <c r="A104" s="120" t="str">
        <f>VLOOKUP($W$6,$BA$2:$BG$29,4,0)</f>
        <v>начальника Брестского областного управления Госпромнадзора Калишука Игоря Геннадьевича, </v>
      </c>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3"/>
      <c r="AN104" s="40"/>
      <c r="AO104" s="40"/>
      <c r="AP104" s="40"/>
      <c r="AQ104" s="40"/>
      <c r="AR104" s="40"/>
      <c r="AS104" s="40"/>
      <c r="AT104" s="40"/>
      <c r="AU104" s="40"/>
      <c r="AV104" s="40"/>
      <c r="AW104" s="40"/>
      <c r="AX104" s="40"/>
      <c r="AY104" s="40"/>
      <c r="AZ104" s="40"/>
    </row>
    <row r="105" spans="1:52" s="34" customFormat="1" ht="15">
      <c r="A105" s="120" t="s">
        <v>80</v>
      </c>
      <c r="B105" s="120"/>
      <c r="C105" s="120"/>
      <c r="D105" s="120"/>
      <c r="E105" s="120"/>
      <c r="F105" s="120"/>
      <c r="G105" s="120"/>
      <c r="H105" s="120"/>
      <c r="I105" s="120"/>
      <c r="J105" s="120"/>
      <c r="K105" s="120"/>
      <c r="L105" s="120"/>
      <c r="M105" s="120"/>
      <c r="N105" s="120"/>
      <c r="O105" s="120"/>
      <c r="P105" s="120" t="str">
        <f>VLOOKUP($W$6,$BA$2:$BG$29,5,0)</f>
        <v>20.03.2024 г. № 43-03/2024</v>
      </c>
      <c r="Q105" s="120"/>
      <c r="R105" s="120"/>
      <c r="S105" s="120"/>
      <c r="T105" s="120"/>
      <c r="U105" s="120"/>
      <c r="V105" s="120"/>
      <c r="W105" s="120"/>
      <c r="X105" s="120"/>
      <c r="Y105" s="120"/>
      <c r="Z105" s="120"/>
      <c r="AA105" s="123" t="s">
        <v>81</v>
      </c>
      <c r="AB105" s="123"/>
      <c r="AC105" s="123"/>
      <c r="AD105" s="123"/>
      <c r="AE105" s="123"/>
      <c r="AF105" s="123"/>
      <c r="AG105" s="123"/>
      <c r="AH105" s="123"/>
      <c r="AI105" s="123"/>
      <c r="AJ105" s="123"/>
      <c r="AK105" s="123"/>
      <c r="AL105" s="123"/>
      <c r="AM105" s="13"/>
      <c r="AN105" s="40"/>
      <c r="AO105" s="40"/>
      <c r="AP105" s="40"/>
      <c r="AQ105" s="40"/>
      <c r="AR105" s="40"/>
      <c r="AS105" s="40"/>
      <c r="AT105" s="40"/>
      <c r="AU105" s="40"/>
      <c r="AV105" s="40"/>
      <c r="AW105" s="40"/>
      <c r="AX105" s="40"/>
      <c r="AY105" s="40"/>
      <c r="AZ105" s="40"/>
    </row>
    <row r="106" spans="1:52" s="34" customFormat="1" ht="15" customHeight="1">
      <c r="A106" s="172">
        <f>A40</f>
        <v>0</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3"/>
      <c r="AN106" s="40"/>
      <c r="AO106" s="40"/>
      <c r="AP106" s="40"/>
      <c r="AQ106" s="40"/>
      <c r="AR106" s="40"/>
      <c r="AS106" s="40"/>
      <c r="AT106" s="40"/>
      <c r="AU106" s="40"/>
      <c r="AV106" s="40"/>
      <c r="AW106" s="40"/>
      <c r="AX106" s="40"/>
      <c r="AY106" s="40"/>
      <c r="AZ106" s="40"/>
    </row>
    <row r="107" spans="1:52" s="34" customFormat="1" ht="15">
      <c r="A107" s="148" t="s">
        <v>44</v>
      </c>
      <c r="B107" s="148"/>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c r="AK107" s="148"/>
      <c r="AL107" s="65"/>
      <c r="AM107" s="13"/>
      <c r="AN107" s="40"/>
      <c r="AO107" s="40"/>
      <c r="AP107" s="40"/>
      <c r="AQ107" s="40"/>
      <c r="AR107" s="40"/>
      <c r="AS107" s="40"/>
      <c r="AT107" s="40"/>
      <c r="AU107" s="40"/>
      <c r="AV107" s="40"/>
      <c r="AW107" s="40"/>
      <c r="AX107" s="40"/>
      <c r="AY107" s="40"/>
      <c r="AZ107" s="40"/>
    </row>
    <row r="108" spans="1:52" s="34" customFormat="1" ht="15">
      <c r="A108" s="123" t="s">
        <v>23</v>
      </c>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3"/>
      <c r="AN108" s="40"/>
      <c r="AO108" s="40"/>
      <c r="AP108" s="40"/>
      <c r="AQ108" s="40"/>
      <c r="AR108" s="40"/>
      <c r="AS108" s="40"/>
      <c r="AT108" s="40"/>
      <c r="AU108" s="40"/>
      <c r="AV108" s="40"/>
      <c r="AW108" s="40"/>
      <c r="AX108" s="40"/>
      <c r="AY108" s="40"/>
      <c r="AZ108" s="40"/>
    </row>
    <row r="109" spans="1:52" s="34" customFormat="1" ht="15">
      <c r="A109" s="172">
        <f>A43</f>
        <v>0</v>
      </c>
      <c r="B109" s="172"/>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3"/>
      <c r="AN109" s="40"/>
      <c r="AO109" s="40"/>
      <c r="AP109" s="40"/>
      <c r="AQ109" s="40"/>
      <c r="AR109" s="40"/>
      <c r="AS109" s="40"/>
      <c r="AT109" s="40"/>
      <c r="AU109" s="40"/>
      <c r="AV109" s="40"/>
      <c r="AW109" s="40"/>
      <c r="AX109" s="40"/>
      <c r="AY109" s="40"/>
      <c r="AZ109" s="40"/>
    </row>
    <row r="110" spans="1:52" s="34" customFormat="1" ht="15">
      <c r="A110" s="148" t="s">
        <v>45</v>
      </c>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62"/>
      <c r="AM110" s="13"/>
      <c r="AN110" s="40"/>
      <c r="AO110" s="40"/>
      <c r="AP110" s="40"/>
      <c r="AQ110" s="40"/>
      <c r="AR110" s="40"/>
      <c r="AS110" s="40"/>
      <c r="AT110" s="40"/>
      <c r="AU110" s="40"/>
      <c r="AV110" s="40"/>
      <c r="AW110" s="40"/>
      <c r="AX110" s="40"/>
      <c r="AY110" s="40"/>
      <c r="AZ110" s="40"/>
    </row>
    <row r="111" spans="1:52" s="34" customFormat="1" ht="15">
      <c r="A111" s="155" t="s">
        <v>38</v>
      </c>
      <c r="B111" s="155"/>
      <c r="C111" s="155"/>
      <c r="D111" s="155"/>
      <c r="E111" s="155"/>
      <c r="F111" s="155"/>
      <c r="G111" s="155"/>
      <c r="H111" s="155"/>
      <c r="I111" s="155"/>
      <c r="J111" s="155"/>
      <c r="K111" s="155"/>
      <c r="L111" s="173">
        <f>L45</f>
        <v>0</v>
      </c>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3"/>
      <c r="AN111" s="40"/>
      <c r="AO111" s="40"/>
      <c r="AP111" s="40"/>
      <c r="AQ111" s="40"/>
      <c r="AR111" s="40"/>
      <c r="AS111" s="40"/>
      <c r="AT111" s="40"/>
      <c r="AU111" s="40"/>
      <c r="AV111" s="40"/>
      <c r="AW111" s="40"/>
      <c r="AX111" s="40"/>
      <c r="AY111" s="40"/>
      <c r="AZ111" s="40"/>
    </row>
    <row r="112" spans="1:52" s="34" customFormat="1" ht="15">
      <c r="A112" s="174" t="s">
        <v>46</v>
      </c>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3"/>
      <c r="AN112" s="40"/>
      <c r="AO112" s="40"/>
      <c r="AP112" s="40"/>
      <c r="AQ112" s="40"/>
      <c r="AR112" s="40"/>
      <c r="AS112" s="40"/>
      <c r="AT112" s="40"/>
      <c r="AU112" s="40"/>
      <c r="AV112" s="40"/>
      <c r="AW112" s="40"/>
      <c r="AX112" s="40"/>
      <c r="AY112" s="40"/>
      <c r="AZ112" s="40"/>
    </row>
    <row r="113" spans="1:52" s="34" customFormat="1" ht="26.25" customHeight="1">
      <c r="A113" s="113" t="s">
        <v>233</v>
      </c>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3"/>
      <c r="AN113" s="40"/>
      <c r="AO113" s="40"/>
      <c r="AP113" s="40"/>
      <c r="AQ113" s="40"/>
      <c r="AR113" s="40"/>
      <c r="AS113" s="40"/>
      <c r="AT113" s="40"/>
      <c r="AU113" s="40"/>
      <c r="AV113" s="40"/>
      <c r="AW113" s="40"/>
      <c r="AX113" s="40"/>
      <c r="AY113" s="40"/>
      <c r="AZ113" s="40"/>
    </row>
    <row r="114" spans="1:52" s="34" customFormat="1" ht="14.25" customHeight="1">
      <c r="A114" s="114" t="s">
        <v>226</v>
      </c>
      <c r="B114" s="114"/>
      <c r="C114" s="114"/>
      <c r="D114" s="114"/>
      <c r="E114" s="114"/>
      <c r="F114" s="114"/>
      <c r="G114" s="114"/>
      <c r="H114" s="114"/>
      <c r="I114" s="114"/>
      <c r="J114" s="114"/>
      <c r="K114" s="114"/>
      <c r="L114" s="114"/>
      <c r="M114" s="114">
        <f>Q50</f>
        <v>0</v>
      </c>
      <c r="N114" s="114"/>
      <c r="O114" s="114"/>
      <c r="P114" s="114"/>
      <c r="Q114" s="114"/>
      <c r="R114" s="114"/>
      <c r="S114" s="114"/>
      <c r="T114" s="114"/>
      <c r="U114" s="114"/>
      <c r="V114" s="114"/>
      <c r="W114" s="114"/>
      <c r="X114" s="92"/>
      <c r="Y114" s="92"/>
      <c r="Z114" s="92"/>
      <c r="AA114" s="92"/>
      <c r="AB114" s="92"/>
      <c r="AC114" s="92"/>
      <c r="AD114" s="92"/>
      <c r="AE114" s="92"/>
      <c r="AF114" s="92"/>
      <c r="AG114" s="92"/>
      <c r="AH114" s="92"/>
      <c r="AI114" s="92"/>
      <c r="AJ114" s="92"/>
      <c r="AK114" s="92"/>
      <c r="AL114" s="92"/>
      <c r="AM114" s="13"/>
      <c r="AN114" s="40"/>
      <c r="AO114" s="40"/>
      <c r="AP114" s="40"/>
      <c r="AQ114" s="40"/>
      <c r="AR114" s="40"/>
      <c r="AS114" s="40"/>
      <c r="AT114" s="40"/>
      <c r="AU114" s="40"/>
      <c r="AV114" s="40"/>
      <c r="AW114" s="40"/>
      <c r="AX114" s="40"/>
      <c r="AY114" s="40"/>
      <c r="AZ114" s="40"/>
    </row>
    <row r="115" spans="1:52" s="34" customFormat="1" ht="16.5" customHeight="1">
      <c r="A115" s="175" t="s">
        <v>100</v>
      </c>
      <c r="B115" s="175"/>
      <c r="C115" s="175"/>
      <c r="D115" s="175"/>
      <c r="E115" s="175"/>
      <c r="F115" s="175"/>
      <c r="G115" s="175"/>
      <c r="H115" s="175"/>
      <c r="I115" s="175"/>
      <c r="J115" s="175"/>
      <c r="K115" s="176"/>
      <c r="L115" s="176"/>
      <c r="M115" s="176"/>
      <c r="N115" s="176"/>
      <c r="O115" s="176"/>
      <c r="P115" s="176"/>
      <c r="Q115" s="176"/>
      <c r="R115" s="176"/>
      <c r="S115" s="170" t="s">
        <v>19</v>
      </c>
      <c r="T115" s="170"/>
      <c r="U115" s="176"/>
      <c r="V115" s="176"/>
      <c r="W115" s="176"/>
      <c r="X115" s="176"/>
      <c r="Y115" s="176"/>
      <c r="Z115" s="176"/>
      <c r="AA115" s="176"/>
      <c r="AB115" s="176"/>
      <c r="AC115" s="176"/>
      <c r="AD115" s="176"/>
      <c r="AE115" s="176"/>
      <c r="AF115" s="176"/>
      <c r="AG115" s="176"/>
      <c r="AH115" s="176"/>
      <c r="AI115" s="13"/>
      <c r="AJ115" s="13"/>
      <c r="AK115" s="13"/>
      <c r="AL115" s="13"/>
      <c r="AM115" s="13"/>
      <c r="AN115" s="40"/>
      <c r="AO115" s="40"/>
      <c r="AP115" s="40"/>
      <c r="AQ115" s="40"/>
      <c r="AR115" s="40"/>
      <c r="AS115" s="40"/>
      <c r="AT115" s="40"/>
      <c r="AU115" s="40"/>
      <c r="AV115" s="40"/>
      <c r="AW115" s="40"/>
      <c r="AX115" s="40"/>
      <c r="AY115" s="40"/>
      <c r="AZ115" s="40"/>
    </row>
    <row r="116" spans="1:52" s="34" customFormat="1" ht="14.25" customHeight="1">
      <c r="A116" s="159" t="s">
        <v>101</v>
      </c>
      <c r="B116" s="159"/>
      <c r="C116" s="159"/>
      <c r="D116" s="159"/>
      <c r="E116" s="159"/>
      <c r="F116" s="159"/>
      <c r="G116" s="159"/>
      <c r="H116" s="159"/>
      <c r="I116" s="159"/>
      <c r="J116" s="159"/>
      <c r="K116" s="159"/>
      <c r="L116" s="159"/>
      <c r="M116" s="177" t="str">
        <f>SUBSTITUTE(PROPER(INDEX(n_4,MID(TEXT(AJ153,n0),1,1)+1)&amp;INDEX(n0x,MID(TEXT(AJ153,n0),2,1)+1,MID(TEXT(AJ153,n0),3,1)+1)&amp;IF(-MID(TEXT(AJ153,n0),1,3),"миллиард"&amp;VLOOKUP(MID(TEXT(AJ153,n0),3,1)*AND(MID(TEXT(AJ153,n0),2,1)-1),мил,2),"")&amp;INDEX(n_4,MID(TEXT(AJ153,n0),4,1)+1)&amp;INDEX(n0x,MID(TEXT(AJ153,n0),5,1)+1,MID(TEXT(AJ153,n0),6,1)+1)&amp;IF(-MID(TEXT(AJ153,n0),4,3),"миллион"&amp;VLOOKUP(MID(TEXT(AJ153,n0),6,1)*AND(MID(TEXT(AJ153,n0),5,1)-1),мил,2),"")&amp;INDEX(n_4,MID(TEXT(AJ153,n0),7,1)+1)&amp;INDEX(n1x,MID(TEXT(AJ153,n0),8,1)+1,MID(TEXT(AJ153,n0),9,1)+1)&amp;IF(-MID(TEXT(AJ153,n0),7,3),VLOOKUP(MID(TEXT(AJ153,n0),9,1)*AND(MID(TEXT(AJ153,n0),8,1)-1),тыс,2),"")&amp;INDEX(n_4,MID(TEXT(AJ153,n0),10,1)+1)&amp;INDEX(n0x,MID(TEXT(AJ153,n0),11,1)+1,MID(TEXT(AJ153,n0),12,1)+1)),"z"," ")&amp;IF(TRUNC(TEXT(AJ153,n0)),"","Ноль ")&amp;"рубл"&amp;VLOOKUP(MOD(MAX(MOD(MID(TEXT(AJ153,n0),11,2)-11,100),9),10),{0,"ь ";1,"я ";4,"ей "},2)&amp;RIGHT(TEXT(AJ153,n0),2)&amp;" копе"&amp;VLOOKUP(MOD(MAX(MOD(RIGHT(TEXT(AJ153,n0),2)-11,100),9),10),{0,"йка";1,"йки";4,"ек"},2)</f>
        <v>Двадцать четыре рубля 42 копейки</v>
      </c>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3"/>
      <c r="AM116" s="13"/>
      <c r="AN116" s="40"/>
      <c r="AO116" s="40"/>
      <c r="AP116" s="40"/>
      <c r="AQ116" s="40"/>
      <c r="AR116" s="40"/>
      <c r="AS116" s="40"/>
      <c r="AT116" s="40"/>
      <c r="AU116" s="40"/>
      <c r="AV116" s="40"/>
      <c r="AW116" s="40"/>
      <c r="AX116" s="40"/>
      <c r="AY116" s="40"/>
      <c r="AZ116" s="40"/>
    </row>
    <row r="117" spans="1:52" s="34" customFormat="1" ht="24" customHeight="1">
      <c r="A117" s="159" t="s">
        <v>102</v>
      </c>
      <c r="B117" s="159"/>
      <c r="C117" s="159"/>
      <c r="D117" s="159"/>
      <c r="E117" s="159"/>
      <c r="F117" s="159"/>
      <c r="G117" s="159"/>
      <c r="H117" s="159"/>
      <c r="I117" s="159"/>
      <c r="J117" s="21"/>
      <c r="K117" s="160" t="str">
        <f>SUBSTITUTE(PROPER(INDEX(n_4,MID(TEXT(AG153,n0),1,1)+1)&amp;INDEX(n0x,MID(TEXT(AG153,n0),2,1)+1,MID(TEXT(AG153,n0),3,1)+1)&amp;IF(-MID(TEXT(AG153,n0),1,3),"миллиард"&amp;VLOOKUP(MID(TEXT(AG153,n0),3,1)*AND(MID(TEXT(AG153,n0),2,1)-1),мил,2),"")&amp;INDEX(n_4,MID(TEXT(AG153,n0),4,1)+1)&amp;INDEX(n0x,MID(TEXT(AG153,n0),5,1)+1,MID(TEXT(AG153,n0),6,1)+1)&amp;IF(-MID(TEXT(AG153,n0),4,3),"миллион"&amp;VLOOKUP(MID(TEXT(AG153,n0),6,1)*AND(MID(TEXT(AG153,n0),5,1)-1),мил,2),"")&amp;INDEX(n_4,MID(TEXT(AG153,n0),7,1)+1)&amp;INDEX(n1x,MID(TEXT(AG153,n0),8,1)+1,MID(TEXT(AG153,n0),9,1)+1)&amp;IF(-MID(TEXT(AG153,n0),7,3),VLOOKUP(MID(TEXT(AG153,n0),9,1)*AND(MID(TEXT(AG153,n0),8,1)-1),тыс,2),"")&amp;INDEX(n_4,MID(TEXT(AG153,n0),10,1)+1)&amp;INDEX(n0x,MID(TEXT(AG153,n0),11,1)+1,MID(TEXT(AG153,n0),12,1)+1)),"z"," ")&amp;IF(TRUNC(TEXT(AG153,n0)),"","Ноль ")&amp;"рубл"&amp;VLOOKUP(MOD(MAX(MOD(MID(TEXT(AG153,n0),11,2)-11,100),9),10),{0,"ь ";1,"я ";4,"ей "},2)&amp;RIGHT(TEXT(AG153,n0),2)&amp;" копе"&amp;VLOOKUP(MOD(MAX(MOD(RIGHT(TEXT(AG153,n0),2)-11,100),9),10),{0,"йка";1,"йки";4,"ек"},2)</f>
        <v>Четыре рубля 07 копеек</v>
      </c>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3"/>
      <c r="AM117" s="13"/>
      <c r="AN117" s="40"/>
      <c r="AO117" s="40"/>
      <c r="AP117" s="40"/>
      <c r="AQ117" s="40"/>
      <c r="AR117" s="40"/>
      <c r="AS117" s="40"/>
      <c r="AT117" s="40"/>
      <c r="AU117" s="40"/>
      <c r="AV117" s="40"/>
      <c r="AW117" s="40"/>
      <c r="AX117" s="40"/>
      <c r="AY117" s="40"/>
      <c r="AZ117" s="40"/>
    </row>
    <row r="118" spans="1:52" s="34" customFormat="1" ht="1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40"/>
      <c r="AO118" s="40"/>
      <c r="AP118" s="40"/>
      <c r="AQ118" s="40"/>
      <c r="AR118" s="40"/>
      <c r="AS118" s="40"/>
      <c r="AT118" s="40"/>
      <c r="AU118" s="40"/>
      <c r="AV118" s="40"/>
      <c r="AW118" s="40"/>
      <c r="AX118" s="40"/>
      <c r="AY118" s="40"/>
      <c r="AZ118" s="40"/>
    </row>
    <row r="119" spans="1:52" s="34" customFormat="1" ht="15">
      <c r="A119" s="178" t="s">
        <v>103</v>
      </c>
      <c r="B119" s="179"/>
      <c r="C119" s="180"/>
      <c r="D119" s="181" t="s">
        <v>7</v>
      </c>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3"/>
      <c r="AA119" s="178" t="s">
        <v>104</v>
      </c>
      <c r="AB119" s="179"/>
      <c r="AC119" s="179"/>
      <c r="AD119" s="179"/>
      <c r="AE119" s="179"/>
      <c r="AF119" s="180"/>
      <c r="AG119" s="178" t="s">
        <v>105</v>
      </c>
      <c r="AH119" s="179"/>
      <c r="AI119" s="179"/>
      <c r="AJ119" s="179"/>
      <c r="AK119" s="179"/>
      <c r="AL119" s="180"/>
      <c r="AM119" s="13"/>
      <c r="AN119" s="40"/>
      <c r="AO119" s="40"/>
      <c r="AP119" s="40"/>
      <c r="AQ119" s="40"/>
      <c r="AR119" s="40"/>
      <c r="AS119" s="40"/>
      <c r="AT119" s="40"/>
      <c r="AU119" s="40"/>
      <c r="AV119" s="40"/>
      <c r="AW119" s="40"/>
      <c r="AX119" s="40"/>
      <c r="AY119" s="40"/>
      <c r="AZ119" s="40"/>
    </row>
    <row r="120" spans="1:52" s="34" customFormat="1" ht="15.75">
      <c r="A120" s="184">
        <v>1</v>
      </c>
      <c r="B120" s="185"/>
      <c r="C120" s="186"/>
      <c r="D120" s="187" t="s">
        <v>106</v>
      </c>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9"/>
      <c r="AA120" s="190" t="s">
        <v>107</v>
      </c>
      <c r="AB120" s="191"/>
      <c r="AC120" s="191"/>
      <c r="AD120" s="191"/>
      <c r="AE120" s="191"/>
      <c r="AF120" s="192"/>
      <c r="AG120" s="193">
        <v>20.35</v>
      </c>
      <c r="AH120" s="194"/>
      <c r="AI120" s="194"/>
      <c r="AJ120" s="194"/>
      <c r="AK120" s="194"/>
      <c r="AL120" s="195"/>
      <c r="AM120" s="13"/>
      <c r="AN120" s="40"/>
      <c r="AO120" s="40"/>
      <c r="AP120" s="40"/>
      <c r="AQ120" s="40"/>
      <c r="AR120" s="40"/>
      <c r="AS120" s="40"/>
      <c r="AT120" s="40"/>
      <c r="AU120" s="40"/>
      <c r="AV120" s="40"/>
      <c r="AW120" s="40"/>
      <c r="AX120" s="40"/>
      <c r="AY120" s="40"/>
      <c r="AZ120" s="40"/>
    </row>
    <row r="121" spans="1:52" s="34" customFormat="1" ht="15.75">
      <c r="A121" s="184">
        <v>2</v>
      </c>
      <c r="B121" s="185"/>
      <c r="C121" s="186"/>
      <c r="D121" s="196" t="s">
        <v>108</v>
      </c>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9"/>
      <c r="AA121" s="190" t="s">
        <v>109</v>
      </c>
      <c r="AB121" s="191"/>
      <c r="AC121" s="191"/>
      <c r="AD121" s="191"/>
      <c r="AE121" s="191"/>
      <c r="AF121" s="192"/>
      <c r="AG121" s="197">
        <v>1</v>
      </c>
      <c r="AH121" s="198"/>
      <c r="AI121" s="198"/>
      <c r="AJ121" s="198"/>
      <c r="AK121" s="198"/>
      <c r="AL121" s="199"/>
      <c r="AM121" s="13"/>
      <c r="AN121" s="40"/>
      <c r="AO121" s="40"/>
      <c r="AP121" s="40"/>
      <c r="AQ121" s="40"/>
      <c r="AR121" s="40"/>
      <c r="AS121" s="40"/>
      <c r="AT121" s="40"/>
      <c r="AU121" s="40"/>
      <c r="AV121" s="40"/>
      <c r="AW121" s="40"/>
      <c r="AX121" s="40"/>
      <c r="AY121" s="40"/>
      <c r="AZ121" s="40"/>
    </row>
    <row r="122" spans="1:52" s="34" customFormat="1" ht="17.25" customHeight="1">
      <c r="A122" s="184">
        <v>3</v>
      </c>
      <c r="B122" s="185"/>
      <c r="C122" s="186"/>
      <c r="D122" s="187" t="s">
        <v>110</v>
      </c>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9"/>
      <c r="AA122" s="200" t="s">
        <v>107</v>
      </c>
      <c r="AB122" s="201"/>
      <c r="AC122" s="201"/>
      <c r="AD122" s="201"/>
      <c r="AE122" s="201"/>
      <c r="AF122" s="202"/>
      <c r="AG122" s="203">
        <f>AG120*AG121</f>
        <v>20.35</v>
      </c>
      <c r="AH122" s="204"/>
      <c r="AI122" s="204"/>
      <c r="AJ122" s="204"/>
      <c r="AK122" s="204"/>
      <c r="AL122" s="205"/>
      <c r="AM122" s="13"/>
      <c r="AN122" s="40"/>
      <c r="AO122" s="40"/>
      <c r="AP122" s="40"/>
      <c r="AQ122" s="40"/>
      <c r="AR122" s="40"/>
      <c r="AS122" s="40"/>
      <c r="AT122" s="40"/>
      <c r="AU122" s="40"/>
      <c r="AV122" s="40"/>
      <c r="AW122" s="40"/>
      <c r="AX122" s="40"/>
      <c r="AY122" s="40"/>
      <c r="AZ122" s="40"/>
    </row>
    <row r="123" spans="1:52" s="34" customFormat="1" ht="15.75">
      <c r="A123" s="184">
        <v>4</v>
      </c>
      <c r="B123" s="185"/>
      <c r="C123" s="186"/>
      <c r="D123" s="187" t="s">
        <v>111</v>
      </c>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9"/>
      <c r="AA123" s="190" t="s">
        <v>107</v>
      </c>
      <c r="AB123" s="191"/>
      <c r="AC123" s="191"/>
      <c r="AD123" s="191"/>
      <c r="AE123" s="191"/>
      <c r="AF123" s="192"/>
      <c r="AG123" s="190">
        <f>ROUND(AG122*0.2,2)</f>
        <v>4.07</v>
      </c>
      <c r="AH123" s="191"/>
      <c r="AI123" s="191"/>
      <c r="AJ123" s="191"/>
      <c r="AK123" s="191"/>
      <c r="AL123" s="192"/>
      <c r="AM123" s="13"/>
      <c r="AN123" s="40"/>
      <c r="AO123" s="40"/>
      <c r="AP123" s="40"/>
      <c r="AQ123" s="40"/>
      <c r="AR123" s="40"/>
      <c r="AS123" s="40"/>
      <c r="AT123" s="40"/>
      <c r="AU123" s="40"/>
      <c r="AV123" s="40"/>
      <c r="AW123" s="40"/>
      <c r="AX123" s="40"/>
      <c r="AY123" s="40"/>
      <c r="AZ123" s="40"/>
    </row>
    <row r="124" spans="1:52" s="34" customFormat="1" ht="19.5" customHeight="1">
      <c r="A124" s="184">
        <v>5</v>
      </c>
      <c r="B124" s="185"/>
      <c r="C124" s="186"/>
      <c r="D124" s="196" t="s">
        <v>112</v>
      </c>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9"/>
      <c r="AA124" s="190" t="s">
        <v>107</v>
      </c>
      <c r="AB124" s="191"/>
      <c r="AC124" s="191"/>
      <c r="AD124" s="191"/>
      <c r="AE124" s="191"/>
      <c r="AF124" s="192"/>
      <c r="AG124" s="193">
        <f>SUM(AG122:AL123)</f>
        <v>24.42</v>
      </c>
      <c r="AH124" s="191"/>
      <c r="AI124" s="191"/>
      <c r="AJ124" s="191"/>
      <c r="AK124" s="191"/>
      <c r="AL124" s="192"/>
      <c r="AM124" s="13"/>
      <c r="AN124" s="40"/>
      <c r="AO124" s="40"/>
      <c r="AP124" s="40"/>
      <c r="AQ124" s="40"/>
      <c r="AR124" s="40"/>
      <c r="AS124" s="40"/>
      <c r="AT124" s="40"/>
      <c r="AU124" s="40"/>
      <c r="AV124" s="40"/>
      <c r="AW124" s="40"/>
      <c r="AX124" s="40"/>
      <c r="AY124" s="40"/>
      <c r="AZ124" s="40"/>
    </row>
    <row r="125" spans="1:52" s="34" customFormat="1" ht="19.5" customHeight="1">
      <c r="A125" s="206" t="s">
        <v>113</v>
      </c>
      <c r="B125" s="206"/>
      <c r="C125" s="206"/>
      <c r="D125" s="206"/>
      <c r="E125" s="206"/>
      <c r="F125" s="206"/>
      <c r="G125" s="206"/>
      <c r="H125" s="206"/>
      <c r="I125" s="206"/>
      <c r="J125" s="206"/>
      <c r="K125" s="206"/>
      <c r="L125" s="206"/>
      <c r="M125" s="206"/>
      <c r="N125" s="206"/>
      <c r="O125" s="206"/>
      <c r="P125" s="206"/>
      <c r="Q125" s="206"/>
      <c r="R125" s="206"/>
      <c r="S125" s="206"/>
      <c r="T125" s="206"/>
      <c r="U125" s="206"/>
      <c r="V125" s="206"/>
      <c r="W125" s="206"/>
      <c r="X125" s="206"/>
      <c r="Y125" s="206"/>
      <c r="Z125" s="206"/>
      <c r="AA125" s="206"/>
      <c r="AB125" s="206"/>
      <c r="AC125" s="206"/>
      <c r="AD125" s="206"/>
      <c r="AE125" s="206"/>
      <c r="AF125" s="206"/>
      <c r="AG125" s="206"/>
      <c r="AH125" s="206"/>
      <c r="AI125" s="206"/>
      <c r="AJ125" s="206"/>
      <c r="AK125" s="206"/>
      <c r="AL125" s="206"/>
      <c r="AM125" s="13"/>
      <c r="AN125" s="40"/>
      <c r="AO125" s="40"/>
      <c r="AP125" s="40"/>
      <c r="AQ125" s="40"/>
      <c r="AR125" s="40"/>
      <c r="AS125" s="40"/>
      <c r="AT125" s="40"/>
      <c r="AU125" s="40"/>
      <c r="AV125" s="40"/>
      <c r="AW125" s="40"/>
      <c r="AX125" s="40"/>
      <c r="AY125" s="40"/>
      <c r="AZ125" s="40"/>
    </row>
    <row r="126" spans="1:52" s="34" customFormat="1" ht="19.5" customHeight="1">
      <c r="A126" s="14"/>
      <c r="B126" s="14"/>
      <c r="C126" s="14"/>
      <c r="D126" s="14"/>
      <c r="E126" s="14"/>
      <c r="F126" s="17" t="s">
        <v>0</v>
      </c>
      <c r="G126" s="14"/>
      <c r="H126" s="14"/>
      <c r="I126" s="14"/>
      <c r="J126" s="14"/>
      <c r="K126" s="14"/>
      <c r="L126" s="14"/>
      <c r="M126" s="14"/>
      <c r="N126" s="14"/>
      <c r="O126" s="14"/>
      <c r="P126" s="14"/>
      <c r="Q126" s="14"/>
      <c r="R126" s="14"/>
      <c r="S126" s="15"/>
      <c r="T126" s="15"/>
      <c r="U126" s="14"/>
      <c r="V126" s="14"/>
      <c r="W126" s="14"/>
      <c r="X126" s="14"/>
      <c r="Y126" s="17" t="s">
        <v>1</v>
      </c>
      <c r="Z126" s="14"/>
      <c r="AA126" s="14"/>
      <c r="AB126" s="14"/>
      <c r="AC126" s="14"/>
      <c r="AD126" s="14"/>
      <c r="AE126" s="14"/>
      <c r="AF126" s="14"/>
      <c r="AG126" s="14"/>
      <c r="AH126" s="14"/>
      <c r="AI126" s="14"/>
      <c r="AJ126" s="14"/>
      <c r="AK126" s="14"/>
      <c r="AL126" s="14"/>
      <c r="AM126" s="40"/>
      <c r="AN126" s="40"/>
      <c r="AO126" s="40"/>
      <c r="AP126" s="40"/>
      <c r="AQ126" s="40"/>
      <c r="AR126" s="40"/>
      <c r="AS126" s="40"/>
      <c r="AT126" s="40"/>
      <c r="AU126" s="40"/>
      <c r="AV126" s="40"/>
      <c r="AW126" s="40"/>
      <c r="AX126" s="40"/>
      <c r="AY126" s="40"/>
      <c r="AZ126" s="40"/>
    </row>
    <row r="127" spans="1:52" s="34" customFormat="1" ht="41.25" customHeight="1">
      <c r="A127" s="115" t="str">
        <f>T92</f>
        <v>Начальник Брестского областного 
управления Госпромнадзора
___________________________ И.Г.Калишук</v>
      </c>
      <c r="B127" s="115"/>
      <c r="C127" s="115"/>
      <c r="D127" s="115"/>
      <c r="E127" s="115"/>
      <c r="F127" s="115"/>
      <c r="G127" s="115"/>
      <c r="H127" s="115"/>
      <c r="I127" s="115"/>
      <c r="J127" s="115"/>
      <c r="K127" s="115"/>
      <c r="L127" s="115"/>
      <c r="M127" s="115"/>
      <c r="N127" s="115"/>
      <c r="O127" s="115"/>
      <c r="P127" s="115"/>
      <c r="Q127" s="115"/>
      <c r="R127" s="115"/>
      <c r="S127" s="115"/>
      <c r="T127" s="15"/>
      <c r="U127" s="14"/>
      <c r="V127" s="116">
        <f>A91</f>
        <v>0</v>
      </c>
      <c r="W127" s="116"/>
      <c r="X127" s="116"/>
      <c r="Y127" s="116"/>
      <c r="Z127" s="116"/>
      <c r="AA127" s="116"/>
      <c r="AB127" s="116"/>
      <c r="AC127" s="116"/>
      <c r="AD127" s="116"/>
      <c r="AE127" s="116"/>
      <c r="AF127" s="116"/>
      <c r="AG127" s="116"/>
      <c r="AH127" s="116"/>
      <c r="AI127" s="116"/>
      <c r="AJ127" s="116"/>
      <c r="AK127" s="116"/>
      <c r="AL127" s="116"/>
      <c r="AM127" s="40"/>
      <c r="AN127" s="40"/>
      <c r="AO127" s="40"/>
      <c r="AP127" s="40"/>
      <c r="AQ127" s="40"/>
      <c r="AR127" s="40"/>
      <c r="AS127" s="40"/>
      <c r="AT127" s="40"/>
      <c r="AU127" s="40"/>
      <c r="AV127" s="40"/>
      <c r="AW127" s="40"/>
      <c r="AX127" s="40"/>
      <c r="AY127" s="40"/>
      <c r="AZ127" s="40"/>
    </row>
    <row r="128" spans="1:52" s="34" customFormat="1" ht="12.75" customHeight="1">
      <c r="A128" s="115"/>
      <c r="B128" s="115"/>
      <c r="C128" s="115"/>
      <c r="D128" s="115"/>
      <c r="E128" s="115"/>
      <c r="F128" s="115"/>
      <c r="G128" s="115"/>
      <c r="H128" s="115"/>
      <c r="I128" s="115"/>
      <c r="J128" s="115"/>
      <c r="K128" s="115"/>
      <c r="L128" s="115"/>
      <c r="M128" s="115"/>
      <c r="N128" s="115"/>
      <c r="O128" s="115"/>
      <c r="P128" s="115"/>
      <c r="Q128" s="115"/>
      <c r="R128" s="115"/>
      <c r="S128" s="115"/>
      <c r="T128" s="15"/>
      <c r="U128" s="14"/>
      <c r="V128" s="14"/>
      <c r="W128" s="14"/>
      <c r="X128" s="14"/>
      <c r="Y128" s="14"/>
      <c r="Z128" s="14"/>
      <c r="AA128" s="33" t="s">
        <v>60</v>
      </c>
      <c r="AB128" s="14"/>
      <c r="AC128" s="14"/>
      <c r="AD128" s="14"/>
      <c r="AE128" s="14"/>
      <c r="AF128" s="14"/>
      <c r="AG128" s="14"/>
      <c r="AH128" s="14"/>
      <c r="AI128" s="14"/>
      <c r="AJ128" s="14"/>
      <c r="AK128" s="14"/>
      <c r="AL128" s="14"/>
      <c r="AM128" s="40"/>
      <c r="AN128" s="40"/>
      <c r="AO128" s="40"/>
      <c r="AP128" s="40"/>
      <c r="AQ128" s="40"/>
      <c r="AR128" s="40"/>
      <c r="AS128" s="40"/>
      <c r="AT128" s="40"/>
      <c r="AU128" s="40"/>
      <c r="AV128" s="40"/>
      <c r="AW128" s="40"/>
      <c r="AX128" s="40"/>
      <c r="AY128" s="40"/>
      <c r="AZ128" s="40"/>
    </row>
    <row r="129" spans="1:52" s="34" customFormat="1" ht="15">
      <c r="A129" s="115"/>
      <c r="B129" s="115"/>
      <c r="C129" s="115"/>
      <c r="D129" s="115"/>
      <c r="E129" s="115"/>
      <c r="F129" s="115"/>
      <c r="G129" s="115"/>
      <c r="H129" s="115"/>
      <c r="I129" s="115"/>
      <c r="J129" s="115"/>
      <c r="K129" s="115"/>
      <c r="L129" s="115"/>
      <c r="M129" s="115"/>
      <c r="N129" s="115"/>
      <c r="O129" s="115"/>
      <c r="P129" s="115"/>
      <c r="Q129" s="115"/>
      <c r="R129" s="115"/>
      <c r="S129" s="115"/>
      <c r="T129" s="15"/>
      <c r="U129" s="14"/>
      <c r="V129" s="207"/>
      <c r="W129" s="207"/>
      <c r="X129" s="207"/>
      <c r="Y129" s="207"/>
      <c r="Z129" s="207"/>
      <c r="AA129" s="207"/>
      <c r="AB129" s="207"/>
      <c r="AC129" s="207"/>
      <c r="AD129" s="208">
        <f>K94</f>
        <v>0</v>
      </c>
      <c r="AE129" s="208"/>
      <c r="AF129" s="208"/>
      <c r="AG129" s="208"/>
      <c r="AH129" s="208"/>
      <c r="AI129" s="208"/>
      <c r="AJ129" s="208"/>
      <c r="AK129" s="208"/>
      <c r="AL129" s="208"/>
      <c r="AM129" s="40"/>
      <c r="AN129" s="40"/>
      <c r="AO129" s="40"/>
      <c r="AP129" s="40"/>
      <c r="AQ129" s="40"/>
      <c r="AR129" s="40"/>
      <c r="AS129" s="40"/>
      <c r="AT129" s="40"/>
      <c r="AU129" s="40"/>
      <c r="AV129" s="40"/>
      <c r="AW129" s="40"/>
      <c r="AX129" s="40"/>
      <c r="AY129" s="40"/>
      <c r="AZ129" s="40"/>
    </row>
    <row r="130" spans="1:52" s="34" customFormat="1" ht="15" customHeight="1">
      <c r="A130" s="115"/>
      <c r="B130" s="115"/>
      <c r="C130" s="115"/>
      <c r="D130" s="115"/>
      <c r="E130" s="115"/>
      <c r="F130" s="115"/>
      <c r="G130" s="115"/>
      <c r="H130" s="115"/>
      <c r="I130" s="115"/>
      <c r="J130" s="115"/>
      <c r="K130" s="115"/>
      <c r="L130" s="115"/>
      <c r="M130" s="115"/>
      <c r="N130" s="115"/>
      <c r="O130" s="115"/>
      <c r="P130" s="115"/>
      <c r="Q130" s="115"/>
      <c r="R130" s="115"/>
      <c r="S130" s="115"/>
      <c r="T130" s="15"/>
      <c r="U130" s="14"/>
      <c r="V130" s="14" t="s">
        <v>10</v>
      </c>
      <c r="W130" s="14"/>
      <c r="X130" s="14"/>
      <c r="Y130" s="14"/>
      <c r="Z130" s="14"/>
      <c r="AA130" s="14"/>
      <c r="AB130" s="14"/>
      <c r="AC130" s="14"/>
      <c r="AD130" s="14"/>
      <c r="AE130" s="14"/>
      <c r="AF130" s="14"/>
      <c r="AG130" s="32" t="s">
        <v>36</v>
      </c>
      <c r="AH130" s="14"/>
      <c r="AI130" s="14"/>
      <c r="AJ130" s="14"/>
      <c r="AK130" s="14"/>
      <c r="AL130" s="14"/>
      <c r="AM130" s="40"/>
      <c r="AN130" s="40"/>
      <c r="AO130" s="40"/>
      <c r="AP130" s="40"/>
      <c r="AQ130" s="40"/>
      <c r="AR130" s="40"/>
      <c r="AS130" s="40"/>
      <c r="AT130" s="40"/>
      <c r="AU130" s="40"/>
      <c r="AV130" s="40"/>
      <c r="AW130" s="40"/>
      <c r="AX130" s="40"/>
      <c r="AY130" s="40"/>
      <c r="AZ130" s="40"/>
    </row>
    <row r="131" spans="1:52" s="34" customFormat="1" ht="15" customHeight="1">
      <c r="A131" s="14"/>
      <c r="B131" s="14"/>
      <c r="C131" s="14"/>
      <c r="D131" s="14"/>
      <c r="E131" s="14" t="s">
        <v>11</v>
      </c>
      <c r="F131" s="14"/>
      <c r="G131" s="14"/>
      <c r="H131" s="14"/>
      <c r="I131" s="14"/>
      <c r="J131" s="14"/>
      <c r="K131" s="14"/>
      <c r="L131" s="14"/>
      <c r="M131" s="14"/>
      <c r="N131" s="14"/>
      <c r="O131" s="14"/>
      <c r="P131" s="14"/>
      <c r="Q131" s="14"/>
      <c r="R131" s="14"/>
      <c r="S131" s="15"/>
      <c r="T131" s="15"/>
      <c r="U131" s="14"/>
      <c r="V131" s="14"/>
      <c r="W131" s="14"/>
      <c r="X131" s="14"/>
      <c r="Y131" s="14"/>
      <c r="AA131" s="14"/>
      <c r="AB131" s="14" t="s">
        <v>11</v>
      </c>
      <c r="AC131" s="14"/>
      <c r="AD131" s="14"/>
      <c r="AE131" s="14"/>
      <c r="AF131" s="14"/>
      <c r="AG131" s="14"/>
      <c r="AH131" s="14"/>
      <c r="AI131" s="14"/>
      <c r="AJ131" s="14"/>
      <c r="AK131" s="14"/>
      <c r="AL131" s="14"/>
      <c r="AM131" s="40"/>
      <c r="AN131" s="40"/>
      <c r="AO131" s="40"/>
      <c r="AP131" s="40"/>
      <c r="AQ131" s="40"/>
      <c r="AR131" s="40"/>
      <c r="AS131" s="40"/>
      <c r="AT131" s="40"/>
      <c r="AU131" s="40"/>
      <c r="AV131" s="40"/>
      <c r="AW131" s="40"/>
      <c r="AX131" s="40"/>
      <c r="AY131" s="40"/>
      <c r="AZ131" s="40"/>
    </row>
    <row r="132" spans="1:52" s="34" customFormat="1" ht="10.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row>
    <row r="133" spans="1:52" s="34" customFormat="1" ht="1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40"/>
      <c r="AO133" s="40"/>
      <c r="AP133" s="40"/>
      <c r="AQ133" s="40"/>
      <c r="AR133" s="40"/>
      <c r="AS133" s="40"/>
      <c r="AT133" s="40"/>
      <c r="AU133" s="40"/>
      <c r="AV133" s="40"/>
      <c r="AW133" s="40"/>
      <c r="AX133" s="40"/>
      <c r="AY133" s="40"/>
      <c r="AZ133" s="40"/>
    </row>
    <row r="134" spans="1:52" s="34" customFormat="1" ht="15">
      <c r="A134" s="209" t="s">
        <v>47</v>
      </c>
      <c r="B134" s="209"/>
      <c r="C134" s="209"/>
      <c r="D134" s="209"/>
      <c r="E134" s="209"/>
      <c r="F134" s="209"/>
      <c r="G134" s="209"/>
      <c r="H134" s="209"/>
      <c r="I134" s="209"/>
      <c r="J134" s="209"/>
      <c r="K134" s="209"/>
      <c r="L134" s="209"/>
      <c r="M134" s="209"/>
      <c r="N134" s="209"/>
      <c r="O134" s="209"/>
      <c r="P134" s="209"/>
      <c r="Q134" s="14"/>
      <c r="R134" s="209" t="s">
        <v>1</v>
      </c>
      <c r="S134" s="209"/>
      <c r="T134" s="209"/>
      <c r="U134" s="209"/>
      <c r="V134" s="209"/>
      <c r="W134" s="209"/>
      <c r="X134" s="209"/>
      <c r="Y134" s="209"/>
      <c r="Z134" s="209"/>
      <c r="AA134" s="209"/>
      <c r="AB134" s="209"/>
      <c r="AC134" s="209"/>
      <c r="AD134" s="209"/>
      <c r="AE134" s="209"/>
      <c r="AF134" s="209"/>
      <c r="AG134" s="209"/>
      <c r="AH134" s="209"/>
      <c r="AI134" s="209"/>
      <c r="AJ134" s="209"/>
      <c r="AK134" s="209"/>
      <c r="AL134" s="209"/>
      <c r="AM134" s="13"/>
      <c r="AN134" s="40"/>
      <c r="AO134" s="40"/>
      <c r="AP134" s="40"/>
      <c r="AQ134" s="40"/>
      <c r="AR134" s="40"/>
      <c r="AS134" s="40"/>
      <c r="AT134" s="40"/>
      <c r="AU134" s="40"/>
      <c r="AV134" s="40"/>
      <c r="AW134" s="40"/>
      <c r="AX134" s="40"/>
      <c r="AY134" s="40"/>
      <c r="AZ134" s="40"/>
    </row>
    <row r="135" spans="1:52" s="34" customFormat="1" ht="15">
      <c r="A135" s="210" t="str">
        <f>VLOOKUP($W$6,$BA$2:$BG$29,3,0)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35" s="210"/>
      <c r="C135" s="210"/>
      <c r="D135" s="210"/>
      <c r="E135" s="210"/>
      <c r="F135" s="210"/>
      <c r="G135" s="210"/>
      <c r="H135" s="210"/>
      <c r="I135" s="210"/>
      <c r="J135" s="210"/>
      <c r="K135" s="210"/>
      <c r="L135" s="210"/>
      <c r="M135" s="210"/>
      <c r="N135" s="210"/>
      <c r="O135" s="210"/>
      <c r="P135" s="210"/>
      <c r="Q135" s="14"/>
      <c r="R135" s="211">
        <f>A82</f>
        <v>0</v>
      </c>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13"/>
      <c r="AN135" s="40"/>
      <c r="AO135" s="40"/>
      <c r="AP135" s="40"/>
      <c r="AQ135" s="40"/>
      <c r="AR135" s="40"/>
      <c r="AS135" s="40"/>
      <c r="AT135" s="40"/>
      <c r="AU135" s="40"/>
      <c r="AV135" s="40"/>
      <c r="AW135" s="40"/>
      <c r="AX135" s="40"/>
      <c r="AY135" s="40"/>
      <c r="AZ135" s="40"/>
    </row>
    <row r="136" spans="1:52" s="34" customFormat="1" ht="15.75" customHeight="1">
      <c r="A136" s="210"/>
      <c r="B136" s="210"/>
      <c r="C136" s="210"/>
      <c r="D136" s="210"/>
      <c r="E136" s="210"/>
      <c r="F136" s="210"/>
      <c r="G136" s="210"/>
      <c r="H136" s="210"/>
      <c r="I136" s="210"/>
      <c r="J136" s="210"/>
      <c r="K136" s="210"/>
      <c r="L136" s="210"/>
      <c r="M136" s="210"/>
      <c r="N136" s="210"/>
      <c r="O136" s="210"/>
      <c r="P136" s="210"/>
      <c r="Q136" s="14"/>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13"/>
      <c r="AN136" s="40"/>
      <c r="AO136" s="40"/>
      <c r="AP136" s="40"/>
      <c r="AQ136" s="40"/>
      <c r="AR136" s="40"/>
      <c r="AS136" s="40"/>
      <c r="AT136" s="40"/>
      <c r="AU136" s="40"/>
      <c r="AV136" s="40"/>
      <c r="AW136" s="40"/>
      <c r="AX136" s="40"/>
      <c r="AY136" s="40"/>
      <c r="AZ136" s="40"/>
    </row>
    <row r="137" spans="1:52" s="34" customFormat="1" ht="12.75" customHeight="1">
      <c r="A137" s="210"/>
      <c r="B137" s="210"/>
      <c r="C137" s="210"/>
      <c r="D137" s="210"/>
      <c r="E137" s="210"/>
      <c r="F137" s="210"/>
      <c r="G137" s="210"/>
      <c r="H137" s="210"/>
      <c r="I137" s="210"/>
      <c r="J137" s="210"/>
      <c r="K137" s="210"/>
      <c r="L137" s="210"/>
      <c r="M137" s="210"/>
      <c r="N137" s="210"/>
      <c r="O137" s="210"/>
      <c r="P137" s="210"/>
      <c r="Q137" s="14"/>
      <c r="R137" s="20" t="s">
        <v>37</v>
      </c>
      <c r="S137" s="20"/>
      <c r="T137" s="20"/>
      <c r="U137" s="20"/>
      <c r="V137" s="20"/>
      <c r="W137" s="20"/>
      <c r="X137" s="20"/>
      <c r="Y137" s="20"/>
      <c r="Z137" s="20"/>
      <c r="AA137" s="20"/>
      <c r="AB137" s="20"/>
      <c r="AC137" s="20"/>
      <c r="AD137" s="20"/>
      <c r="AE137" s="20"/>
      <c r="AF137" s="20"/>
      <c r="AG137" s="20"/>
      <c r="AH137" s="20"/>
      <c r="AI137" s="20"/>
      <c r="AJ137" s="20"/>
      <c r="AK137" s="20"/>
      <c r="AL137" s="20"/>
      <c r="AM137" s="20"/>
      <c r="AN137" s="40"/>
      <c r="AO137" s="40"/>
      <c r="AP137" s="40"/>
      <c r="AQ137" s="40"/>
      <c r="AR137" s="40"/>
      <c r="AS137" s="40"/>
      <c r="AT137" s="40"/>
      <c r="AU137" s="40"/>
      <c r="AV137" s="40"/>
      <c r="AW137" s="40"/>
      <c r="AX137" s="40"/>
      <c r="AY137" s="40"/>
      <c r="AZ137" s="40"/>
    </row>
    <row r="138" spans="1:52" s="34" customFormat="1" ht="6" customHeight="1">
      <c r="A138" s="210"/>
      <c r="B138" s="210"/>
      <c r="C138" s="210"/>
      <c r="D138" s="210"/>
      <c r="E138" s="210"/>
      <c r="F138" s="210"/>
      <c r="G138" s="210"/>
      <c r="H138" s="210"/>
      <c r="I138" s="210"/>
      <c r="J138" s="210"/>
      <c r="K138" s="210"/>
      <c r="L138" s="210"/>
      <c r="M138" s="210"/>
      <c r="N138" s="210"/>
      <c r="O138" s="210"/>
      <c r="P138" s="210"/>
      <c r="Q138" s="14"/>
      <c r="R138" s="212">
        <f>A85</f>
        <v>0</v>
      </c>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13"/>
      <c r="AN138" s="40"/>
      <c r="AO138" s="40"/>
      <c r="AP138" s="40"/>
      <c r="AQ138" s="40"/>
      <c r="AR138" s="40"/>
      <c r="AS138" s="40"/>
      <c r="AT138" s="40"/>
      <c r="AU138" s="40"/>
      <c r="AV138" s="40"/>
      <c r="AW138" s="40"/>
      <c r="AX138" s="40"/>
      <c r="AY138" s="40"/>
      <c r="AZ138" s="40"/>
    </row>
    <row r="139" spans="1:52" s="34" customFormat="1" ht="23.25" customHeight="1">
      <c r="A139" s="210"/>
      <c r="B139" s="210"/>
      <c r="C139" s="210"/>
      <c r="D139" s="210"/>
      <c r="E139" s="210"/>
      <c r="F139" s="210"/>
      <c r="G139" s="210"/>
      <c r="H139" s="210"/>
      <c r="I139" s="210"/>
      <c r="J139" s="210"/>
      <c r="K139" s="210"/>
      <c r="L139" s="210"/>
      <c r="M139" s="210"/>
      <c r="N139" s="210"/>
      <c r="O139" s="210"/>
      <c r="P139" s="210"/>
      <c r="Q139" s="14"/>
      <c r="R139" s="212"/>
      <c r="S139" s="212"/>
      <c r="T139" s="212"/>
      <c r="U139" s="212"/>
      <c r="V139" s="212"/>
      <c r="W139" s="212"/>
      <c r="X139" s="212"/>
      <c r="Y139" s="212"/>
      <c r="Z139" s="212"/>
      <c r="AA139" s="212"/>
      <c r="AB139" s="212"/>
      <c r="AC139" s="212"/>
      <c r="AD139" s="212"/>
      <c r="AE139" s="212"/>
      <c r="AF139" s="212"/>
      <c r="AG139" s="212"/>
      <c r="AH139" s="212"/>
      <c r="AI139" s="212"/>
      <c r="AJ139" s="212"/>
      <c r="AK139" s="212"/>
      <c r="AL139" s="212"/>
      <c r="AM139" s="13"/>
      <c r="AN139" s="40"/>
      <c r="AO139" s="40"/>
      <c r="AP139" s="40"/>
      <c r="AQ139" s="40"/>
      <c r="AR139" s="40"/>
      <c r="AS139" s="40"/>
      <c r="AT139" s="40"/>
      <c r="AU139" s="40"/>
      <c r="AV139" s="40"/>
      <c r="AW139" s="40"/>
      <c r="AX139" s="40"/>
      <c r="AY139" s="40"/>
      <c r="AZ139" s="40"/>
    </row>
    <row r="140" spans="1:52" s="34" customFormat="1" ht="19.5" customHeight="1">
      <c r="A140" s="210"/>
      <c r="B140" s="210"/>
      <c r="C140" s="210"/>
      <c r="D140" s="210"/>
      <c r="E140" s="210"/>
      <c r="F140" s="210"/>
      <c r="G140" s="210"/>
      <c r="H140" s="210"/>
      <c r="I140" s="210"/>
      <c r="J140" s="210"/>
      <c r="K140" s="210"/>
      <c r="L140" s="210"/>
      <c r="M140" s="210"/>
      <c r="N140" s="210"/>
      <c r="O140" s="210"/>
      <c r="P140" s="210"/>
      <c r="Q140" s="14"/>
      <c r="R140" s="213" t="s">
        <v>39</v>
      </c>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13"/>
      <c r="AN140" s="40"/>
      <c r="AO140" s="40"/>
      <c r="AP140" s="40"/>
      <c r="AQ140" s="40"/>
      <c r="AR140" s="40"/>
      <c r="AS140" s="40"/>
      <c r="AT140" s="40"/>
      <c r="AU140" s="40"/>
      <c r="AV140" s="40"/>
      <c r="AW140" s="40"/>
      <c r="AX140" s="40"/>
      <c r="AY140" s="40"/>
      <c r="AZ140" s="40"/>
    </row>
    <row r="141" spans="1:52" s="34" customFormat="1" ht="15">
      <c r="A141" s="210"/>
      <c r="B141" s="210"/>
      <c r="C141" s="210"/>
      <c r="D141" s="210"/>
      <c r="E141" s="210"/>
      <c r="F141" s="210"/>
      <c r="G141" s="210"/>
      <c r="H141" s="210"/>
      <c r="I141" s="210"/>
      <c r="J141" s="210"/>
      <c r="K141" s="210"/>
      <c r="L141" s="210"/>
      <c r="M141" s="210"/>
      <c r="N141" s="210"/>
      <c r="O141" s="210"/>
      <c r="P141" s="210"/>
      <c r="Q141" s="14"/>
      <c r="R141" s="213">
        <f>A87</f>
        <v>0</v>
      </c>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40"/>
      <c r="AO141" s="40"/>
      <c r="AP141" s="40"/>
      <c r="AQ141" s="40"/>
      <c r="AR141" s="40"/>
      <c r="AS141" s="40"/>
      <c r="AT141" s="40"/>
      <c r="AU141" s="40"/>
      <c r="AV141" s="40"/>
      <c r="AW141" s="40"/>
      <c r="AX141" s="40"/>
      <c r="AY141" s="40"/>
      <c r="AZ141" s="40"/>
    </row>
    <row r="142" spans="1:52" s="34" customFormat="1" ht="30" customHeight="1">
      <c r="A142" s="210"/>
      <c r="B142" s="210"/>
      <c r="C142" s="210"/>
      <c r="D142" s="210"/>
      <c r="E142" s="210"/>
      <c r="F142" s="210"/>
      <c r="G142" s="210"/>
      <c r="H142" s="210"/>
      <c r="I142" s="210"/>
      <c r="J142" s="210"/>
      <c r="K142" s="210"/>
      <c r="L142" s="210"/>
      <c r="M142" s="210"/>
      <c r="N142" s="210"/>
      <c r="O142" s="210"/>
      <c r="P142" s="210"/>
      <c r="Q142" s="14"/>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40"/>
      <c r="AO142" s="40"/>
      <c r="AP142" s="40"/>
      <c r="AQ142" s="40"/>
      <c r="AR142" s="40"/>
      <c r="AS142" s="40"/>
      <c r="AT142" s="40"/>
      <c r="AU142" s="40"/>
      <c r="AV142" s="40"/>
      <c r="AW142" s="40"/>
      <c r="AX142" s="40"/>
      <c r="AY142" s="40"/>
      <c r="AZ142" s="40"/>
    </row>
    <row r="143" spans="1:52" s="34" customFormat="1" ht="15">
      <c r="A143" s="210"/>
      <c r="B143" s="210"/>
      <c r="C143" s="210"/>
      <c r="D143" s="210"/>
      <c r="E143" s="210"/>
      <c r="F143" s="210"/>
      <c r="G143" s="210"/>
      <c r="H143" s="210"/>
      <c r="I143" s="210"/>
      <c r="J143" s="210"/>
      <c r="K143" s="210"/>
      <c r="L143" s="210"/>
      <c r="M143" s="210"/>
      <c r="N143" s="210"/>
      <c r="O143" s="210"/>
      <c r="P143" s="210"/>
      <c r="Q143" s="14"/>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40"/>
      <c r="AO143" s="40"/>
      <c r="AP143" s="40"/>
      <c r="AQ143" s="40"/>
      <c r="AR143" s="40"/>
      <c r="AS143" s="40"/>
      <c r="AT143" s="40"/>
      <c r="AU143" s="40"/>
      <c r="AV143" s="40"/>
      <c r="AW143" s="40"/>
      <c r="AX143" s="40"/>
      <c r="AY143" s="40"/>
      <c r="AZ143" s="40"/>
    </row>
    <row r="144" spans="1:52" s="34" customFormat="1" ht="15">
      <c r="A144" s="14"/>
      <c r="B144" s="14"/>
      <c r="C144" s="14"/>
      <c r="D144" s="14"/>
      <c r="E144" s="14"/>
      <c r="F144" s="14"/>
      <c r="G144" s="14"/>
      <c r="H144" s="14"/>
      <c r="I144" s="14"/>
      <c r="J144" s="14"/>
      <c r="K144" s="14"/>
      <c r="L144" s="14"/>
      <c r="M144" s="14"/>
      <c r="N144" s="14"/>
      <c r="O144" s="14"/>
      <c r="P144" s="14"/>
      <c r="Q144" s="14"/>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40"/>
      <c r="AO144" s="40"/>
      <c r="AP144" s="40"/>
      <c r="AQ144" s="40"/>
      <c r="AR144" s="40"/>
      <c r="AS144" s="40"/>
      <c r="AT144" s="40"/>
      <c r="AU144" s="40"/>
      <c r="AV144" s="40"/>
      <c r="AW144" s="40"/>
      <c r="AX144" s="40"/>
      <c r="AY144" s="40"/>
      <c r="AZ144" s="40"/>
    </row>
    <row r="145" spans="1:52" s="34" customFormat="1" ht="15">
      <c r="A145" s="14"/>
      <c r="B145" s="14"/>
      <c r="C145" s="14"/>
      <c r="D145" s="14"/>
      <c r="E145" s="14"/>
      <c r="F145" s="14"/>
      <c r="G145" s="14"/>
      <c r="H145" s="14"/>
      <c r="I145" s="14"/>
      <c r="J145" s="14"/>
      <c r="K145" s="14"/>
      <c r="L145" s="14"/>
      <c r="M145" s="14"/>
      <c r="N145" s="217" t="s">
        <v>2</v>
      </c>
      <c r="O145" s="217"/>
      <c r="P145" s="217"/>
      <c r="Q145" s="217"/>
      <c r="R145" s="217"/>
      <c r="S145" s="169" t="str">
        <f>V34</f>
        <v>ЭПБ/Д</v>
      </c>
      <c r="T145" s="169"/>
      <c r="U145" s="169"/>
      <c r="V145" s="169"/>
      <c r="W145" s="169"/>
      <c r="X145" s="169"/>
      <c r="Y145" s="169"/>
      <c r="Z145" s="14"/>
      <c r="AA145" s="14"/>
      <c r="AB145" s="14"/>
      <c r="AC145" s="14"/>
      <c r="AD145" s="14"/>
      <c r="AE145" s="14"/>
      <c r="AF145" s="14"/>
      <c r="AG145" s="14"/>
      <c r="AH145" s="14"/>
      <c r="AI145" s="14"/>
      <c r="AJ145" s="14"/>
      <c r="AK145" s="14"/>
      <c r="AL145" s="14"/>
      <c r="AM145" s="13"/>
      <c r="AN145" s="40"/>
      <c r="AO145" s="40"/>
      <c r="AP145" s="40"/>
      <c r="AQ145" s="40"/>
      <c r="AR145" s="40"/>
      <c r="AS145" s="40"/>
      <c r="AT145" s="40"/>
      <c r="AU145" s="40"/>
      <c r="AV145" s="40"/>
      <c r="AW145" s="40"/>
      <c r="AX145" s="40"/>
      <c r="AY145" s="40"/>
      <c r="AZ145" s="40"/>
    </row>
    <row r="146" spans="1:52" s="34" customFormat="1" ht="21" customHeight="1">
      <c r="A146" s="14"/>
      <c r="B146" s="14"/>
      <c r="C146" s="14"/>
      <c r="D146" s="14"/>
      <c r="E146" s="14"/>
      <c r="F146" s="14"/>
      <c r="G146" s="14"/>
      <c r="H146" s="14"/>
      <c r="I146" s="14"/>
      <c r="J146" s="14"/>
      <c r="K146" s="14"/>
      <c r="L146" s="14"/>
      <c r="M146" s="13"/>
      <c r="N146" s="17" t="s">
        <v>3</v>
      </c>
      <c r="O146" s="14"/>
      <c r="P146" s="14"/>
      <c r="Q146" s="14"/>
      <c r="R146" s="14"/>
      <c r="S146" s="15"/>
      <c r="T146" s="15"/>
      <c r="U146" s="14"/>
      <c r="V146" s="14"/>
      <c r="W146" s="14"/>
      <c r="X146" s="14"/>
      <c r="Y146" s="14"/>
      <c r="Z146" s="14"/>
      <c r="AA146" s="14"/>
      <c r="AB146" s="14"/>
      <c r="AC146" s="14"/>
      <c r="AD146" s="14"/>
      <c r="AE146" s="14"/>
      <c r="AF146" s="14"/>
      <c r="AG146" s="14"/>
      <c r="AH146" s="14"/>
      <c r="AI146" s="14"/>
      <c r="AJ146" s="14"/>
      <c r="AK146" s="14"/>
      <c r="AL146" s="14"/>
      <c r="AM146" s="13"/>
      <c r="AN146" s="40"/>
      <c r="AO146" s="40"/>
      <c r="AP146" s="40"/>
      <c r="AQ146" s="40"/>
      <c r="AR146" s="40"/>
      <c r="AS146" s="40"/>
      <c r="AT146" s="40"/>
      <c r="AU146" s="40"/>
      <c r="AV146" s="40"/>
      <c r="AW146" s="40"/>
      <c r="AX146" s="40"/>
      <c r="AY146" s="40"/>
      <c r="AZ146" s="40"/>
    </row>
    <row r="147" spans="1:52" s="34" customFormat="1" ht="15" customHeight="1">
      <c r="A147" s="18"/>
      <c r="B147" s="218" t="s">
        <v>52</v>
      </c>
      <c r="C147" s="218"/>
      <c r="D147" s="218"/>
      <c r="E147" s="218"/>
      <c r="F147" s="218"/>
      <c r="G147" s="218"/>
      <c r="H147" s="218"/>
      <c r="I147" s="218"/>
      <c r="J147" s="218"/>
      <c r="K147" s="218"/>
      <c r="L147" s="219" t="str">
        <f>V34</f>
        <v>ЭПБ/Д</v>
      </c>
      <c r="M147" s="219"/>
      <c r="N147" s="219"/>
      <c r="O147" s="219"/>
      <c r="P147" s="219"/>
      <c r="Q147" s="219"/>
      <c r="R147" s="219"/>
      <c r="S147" s="219"/>
      <c r="T147" s="219"/>
      <c r="U147" s="14" t="s">
        <v>6</v>
      </c>
      <c r="V147" s="14"/>
      <c r="W147" s="220">
        <f>AD36</f>
        <v>0</v>
      </c>
      <c r="X147" s="220"/>
      <c r="Y147" s="220"/>
      <c r="Z147" s="220"/>
      <c r="AA147" s="220"/>
      <c r="AB147" s="220"/>
      <c r="AC147" s="35" t="str">
        <f>AJ36</f>
        <v> г.</v>
      </c>
      <c r="AD147" s="14"/>
      <c r="AE147" s="14"/>
      <c r="AF147" s="14"/>
      <c r="AG147" s="14"/>
      <c r="AH147" s="14"/>
      <c r="AI147" s="14"/>
      <c r="AJ147" s="14"/>
      <c r="AK147" s="14"/>
      <c r="AL147" s="14"/>
      <c r="AM147" s="13"/>
      <c r="AN147" s="40"/>
      <c r="AO147" s="40"/>
      <c r="AP147" s="40"/>
      <c r="AQ147" s="40"/>
      <c r="AR147" s="40"/>
      <c r="AS147" s="40"/>
      <c r="AT147" s="40"/>
      <c r="AU147" s="40"/>
      <c r="AV147" s="40"/>
      <c r="AW147" s="40"/>
      <c r="AX147" s="40"/>
      <c r="AY147" s="40"/>
      <c r="AZ147" s="40"/>
    </row>
    <row r="148" spans="1:52" s="34" customFormat="1" ht="18.75" customHeight="1">
      <c r="A148" s="17" t="s">
        <v>4</v>
      </c>
      <c r="B148" s="221"/>
      <c r="C148" s="221"/>
      <c r="D148" s="17" t="s">
        <v>4</v>
      </c>
      <c r="E148" s="222"/>
      <c r="F148" s="222"/>
      <c r="G148" s="222"/>
      <c r="H148" s="222"/>
      <c r="I148" s="222"/>
      <c r="J148" s="222"/>
      <c r="K148" s="222"/>
      <c r="L148" s="39" t="s">
        <v>5</v>
      </c>
      <c r="M148" s="14"/>
      <c r="N148" s="14"/>
      <c r="O148" s="36"/>
      <c r="P148" s="36"/>
      <c r="Q148" s="36"/>
      <c r="R148" s="36"/>
      <c r="S148" s="36"/>
      <c r="T148" s="36"/>
      <c r="U148" s="14"/>
      <c r="V148" s="14"/>
      <c r="W148" s="30"/>
      <c r="X148" s="30"/>
      <c r="Y148" s="30"/>
      <c r="Z148" s="30"/>
      <c r="AA148" s="30"/>
      <c r="AB148" s="30"/>
      <c r="AC148" s="30"/>
      <c r="AD148" s="14"/>
      <c r="AE148" s="14"/>
      <c r="AF148" s="14"/>
      <c r="AG148" s="14"/>
      <c r="AH148" s="14"/>
      <c r="AI148" s="14"/>
      <c r="AJ148" s="14"/>
      <c r="AK148" s="14"/>
      <c r="AL148" s="14"/>
      <c r="AM148" s="13"/>
      <c r="AN148" s="40"/>
      <c r="AO148" s="40"/>
      <c r="AP148" s="40"/>
      <c r="AQ148" s="40"/>
      <c r="AR148" s="40"/>
      <c r="AS148" s="40"/>
      <c r="AT148" s="40"/>
      <c r="AU148" s="40"/>
      <c r="AV148" s="40"/>
      <c r="AW148" s="40"/>
      <c r="AX148" s="40"/>
      <c r="AY148" s="40"/>
      <c r="AZ148" s="40"/>
    </row>
    <row r="149" spans="1:52" s="34" customFormat="1" ht="33" customHeight="1">
      <c r="A149" s="225" t="s">
        <v>57</v>
      </c>
      <c r="B149" s="225"/>
      <c r="C149" s="225"/>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13"/>
      <c r="AN149" s="40"/>
      <c r="AO149" s="40"/>
      <c r="AP149" s="40"/>
      <c r="AQ149" s="40"/>
      <c r="AR149" s="40"/>
      <c r="AS149" s="40"/>
      <c r="AT149" s="40"/>
      <c r="AU149" s="40"/>
      <c r="AV149" s="40"/>
      <c r="AW149" s="40"/>
      <c r="AX149" s="40"/>
      <c r="AY149" s="40"/>
      <c r="AZ149" s="40"/>
    </row>
    <row r="150" spans="1:52" s="34" customFormat="1" ht="15">
      <c r="A150" s="14"/>
      <c r="B150" s="14"/>
      <c r="C150" s="14"/>
      <c r="D150" s="14"/>
      <c r="E150" s="14"/>
      <c r="F150" s="14"/>
      <c r="G150" s="14"/>
      <c r="H150" s="14"/>
      <c r="I150" s="14"/>
      <c r="J150" s="14"/>
      <c r="K150" s="14"/>
      <c r="L150" s="14"/>
      <c r="M150" s="14"/>
      <c r="N150" s="14"/>
      <c r="O150" s="14"/>
      <c r="P150" s="14"/>
      <c r="Q150" s="14"/>
      <c r="R150" s="14"/>
      <c r="S150" s="15"/>
      <c r="T150" s="15"/>
      <c r="U150" s="14"/>
      <c r="V150" s="14"/>
      <c r="W150" s="14"/>
      <c r="X150" s="14"/>
      <c r="Y150" s="14"/>
      <c r="Z150" s="14"/>
      <c r="AA150" s="14"/>
      <c r="AB150" s="14"/>
      <c r="AC150" s="14"/>
      <c r="AD150" s="14"/>
      <c r="AE150" s="14"/>
      <c r="AF150" s="14"/>
      <c r="AG150" s="14"/>
      <c r="AH150" s="14"/>
      <c r="AI150" s="14"/>
      <c r="AJ150" s="14"/>
      <c r="AK150" s="14"/>
      <c r="AL150" s="14"/>
      <c r="AM150" s="13"/>
      <c r="AN150" s="40"/>
      <c r="AO150" s="40"/>
      <c r="AP150" s="40"/>
      <c r="AQ150" s="40"/>
      <c r="AR150" s="40"/>
      <c r="AS150" s="40"/>
      <c r="AT150" s="40"/>
      <c r="AU150" s="40"/>
      <c r="AV150" s="40"/>
      <c r="AW150" s="40"/>
      <c r="AX150" s="40"/>
      <c r="AY150" s="40"/>
      <c r="AZ150" s="40"/>
    </row>
    <row r="151" spans="1:52" s="34" customFormat="1" ht="60.75" customHeight="1">
      <c r="A151" s="178" t="s">
        <v>103</v>
      </c>
      <c r="B151" s="179"/>
      <c r="C151" s="180"/>
      <c r="D151" s="181" t="s">
        <v>7</v>
      </c>
      <c r="E151" s="182"/>
      <c r="F151" s="182"/>
      <c r="G151" s="182"/>
      <c r="H151" s="182"/>
      <c r="I151" s="182"/>
      <c r="J151" s="182"/>
      <c r="K151" s="182"/>
      <c r="L151" s="182"/>
      <c r="M151" s="182"/>
      <c r="N151" s="182"/>
      <c r="O151" s="182"/>
      <c r="P151" s="182"/>
      <c r="Q151" s="182"/>
      <c r="R151" s="182"/>
      <c r="S151" s="182"/>
      <c r="T151" s="182"/>
      <c r="U151" s="182"/>
      <c r="V151" s="182"/>
      <c r="W151" s="183"/>
      <c r="X151" s="214" t="s">
        <v>114</v>
      </c>
      <c r="Y151" s="215"/>
      <c r="Z151" s="216"/>
      <c r="AA151" s="214" t="s">
        <v>115</v>
      </c>
      <c r="AB151" s="215"/>
      <c r="AC151" s="216"/>
      <c r="AD151" s="214" t="s">
        <v>54</v>
      </c>
      <c r="AE151" s="215"/>
      <c r="AF151" s="216"/>
      <c r="AG151" s="214" t="s">
        <v>55</v>
      </c>
      <c r="AH151" s="215"/>
      <c r="AI151" s="216"/>
      <c r="AJ151" s="214" t="s">
        <v>56</v>
      </c>
      <c r="AK151" s="215"/>
      <c r="AL151" s="216"/>
      <c r="AM151" s="13"/>
      <c r="AN151" s="40"/>
      <c r="AO151" s="40"/>
      <c r="AP151" s="40"/>
      <c r="AQ151" s="40"/>
      <c r="AR151" s="40"/>
      <c r="AS151" s="40"/>
      <c r="AT151" s="40"/>
      <c r="AU151" s="40"/>
      <c r="AV151" s="40"/>
      <c r="AW151" s="40"/>
      <c r="AX151" s="40"/>
      <c r="AY151" s="40"/>
      <c r="AZ151" s="40"/>
    </row>
    <row r="152" spans="1:52" s="34" customFormat="1" ht="42.75" customHeight="1">
      <c r="A152" s="235">
        <v>1</v>
      </c>
      <c r="B152" s="235"/>
      <c r="C152" s="235"/>
      <c r="D152" s="236" t="s">
        <v>234</v>
      </c>
      <c r="E152" s="236"/>
      <c r="F152" s="236"/>
      <c r="G152" s="236"/>
      <c r="H152" s="236"/>
      <c r="I152" s="236"/>
      <c r="J152" s="236"/>
      <c r="K152" s="236"/>
      <c r="L152" s="236"/>
      <c r="M152" s="236"/>
      <c r="N152" s="236"/>
      <c r="O152" s="236"/>
      <c r="P152" s="236"/>
      <c r="Q152" s="236"/>
      <c r="R152" s="236"/>
      <c r="S152" s="236"/>
      <c r="T152" s="236"/>
      <c r="U152" s="236"/>
      <c r="V152" s="236"/>
      <c r="W152" s="236"/>
      <c r="X152" s="237">
        <f>AG121</f>
        <v>1</v>
      </c>
      <c r="Y152" s="237"/>
      <c r="Z152" s="237"/>
      <c r="AA152" s="223">
        <f>AG120</f>
        <v>20.35</v>
      </c>
      <c r="AB152" s="224"/>
      <c r="AC152" s="224"/>
      <c r="AD152" s="224">
        <f>X152*AA152</f>
        <v>20.35</v>
      </c>
      <c r="AE152" s="224"/>
      <c r="AF152" s="224"/>
      <c r="AG152" s="224">
        <f>ROUND(AD152*0.2,2)</f>
        <v>4.07</v>
      </c>
      <c r="AH152" s="224"/>
      <c r="AI152" s="224"/>
      <c r="AJ152" s="226">
        <f>AD152+AG152</f>
        <v>24.42</v>
      </c>
      <c r="AK152" s="227"/>
      <c r="AL152" s="228"/>
      <c r="AM152" s="13"/>
      <c r="AN152" s="40"/>
      <c r="AO152" s="40"/>
      <c r="AP152" s="40"/>
      <c r="AQ152" s="40"/>
      <c r="AR152" s="40"/>
      <c r="AS152" s="40"/>
      <c r="AT152" s="40"/>
      <c r="AU152" s="40"/>
      <c r="AV152" s="40"/>
      <c r="AW152" s="40"/>
      <c r="AX152" s="40"/>
      <c r="AY152" s="40"/>
      <c r="AZ152" s="40"/>
    </row>
    <row r="153" spans="1:52" s="34" customFormat="1" ht="15.75" thickBot="1">
      <c r="A153" s="14"/>
      <c r="B153" s="14"/>
      <c r="C153" s="14"/>
      <c r="D153" s="14"/>
      <c r="E153" s="14"/>
      <c r="F153" s="14"/>
      <c r="G153" s="14"/>
      <c r="H153" s="14"/>
      <c r="I153" s="14"/>
      <c r="J153" s="14"/>
      <c r="K153" s="14"/>
      <c r="L153" s="14"/>
      <c r="M153" s="14"/>
      <c r="N153" s="14"/>
      <c r="O153" s="14"/>
      <c r="P153" s="14"/>
      <c r="Q153" s="14"/>
      <c r="R153" s="14"/>
      <c r="S153" s="15"/>
      <c r="T153" s="14"/>
      <c r="U153" s="14"/>
      <c r="V153" s="14"/>
      <c r="W153" s="14"/>
      <c r="X153" s="19" t="s">
        <v>8</v>
      </c>
      <c r="Y153" s="14"/>
      <c r="Z153" s="14"/>
      <c r="AA153" s="31"/>
      <c r="AB153" s="31"/>
      <c r="AC153" s="31"/>
      <c r="AD153" s="229">
        <f>SUMIF(AD152:AF152,"&gt;0",AD152:AF152)</f>
        <v>20.35</v>
      </c>
      <c r="AE153" s="229"/>
      <c r="AF153" s="229"/>
      <c r="AG153" s="229">
        <f>SUMIF(AG152:AI152,"&gt;0",AG152:AI152)</f>
        <v>4.07</v>
      </c>
      <c r="AH153" s="229"/>
      <c r="AI153" s="229"/>
      <c r="AJ153" s="230">
        <f>SUMIF(AJ152:AL152,"&gt;0",AJ152:AL152)</f>
        <v>24.42</v>
      </c>
      <c r="AK153" s="231"/>
      <c r="AL153" s="232"/>
      <c r="AM153" s="13"/>
      <c r="AN153" s="40"/>
      <c r="AO153" s="40"/>
      <c r="AP153" s="40"/>
      <c r="AQ153" s="40"/>
      <c r="AR153" s="40"/>
      <c r="AS153" s="40"/>
      <c r="AT153" s="40"/>
      <c r="AU153" s="40"/>
      <c r="AV153" s="40"/>
      <c r="AW153" s="40"/>
      <c r="AX153" s="40"/>
      <c r="AY153" s="40"/>
      <c r="AZ153" s="40"/>
    </row>
    <row r="154" spans="1:52" s="34" customFormat="1" ht="15">
      <c r="A154" s="233" t="s">
        <v>58</v>
      </c>
      <c r="B154" s="233"/>
      <c r="C154" s="233"/>
      <c r="D154" s="233"/>
      <c r="E154" s="233"/>
      <c r="F154" s="233"/>
      <c r="G154" s="233"/>
      <c r="H154" s="233"/>
      <c r="I154" s="233"/>
      <c r="J154" s="233"/>
      <c r="K154" s="233"/>
      <c r="L154" s="233"/>
      <c r="M154" s="233"/>
      <c r="N154" s="233"/>
      <c r="O154" s="233"/>
      <c r="P154" s="233"/>
      <c r="Q154" s="233"/>
      <c r="R154" s="233"/>
      <c r="S154" s="233"/>
      <c r="T154" s="233"/>
      <c r="U154" s="233"/>
      <c r="V154" s="233"/>
      <c r="W154" s="233"/>
      <c r="X154" s="233"/>
      <c r="Y154" s="233"/>
      <c r="Z154" s="233"/>
      <c r="AA154" s="233"/>
      <c r="AB154" s="233"/>
      <c r="AC154" s="233"/>
      <c r="AD154" s="233"/>
      <c r="AE154" s="233"/>
      <c r="AF154" s="233"/>
      <c r="AG154" s="233"/>
      <c r="AH154" s="233"/>
      <c r="AI154" s="233"/>
      <c r="AJ154" s="233"/>
      <c r="AK154" s="233"/>
      <c r="AL154" s="233"/>
      <c r="AM154" s="13"/>
      <c r="AN154" s="40"/>
      <c r="AO154" s="40"/>
      <c r="AP154" s="40"/>
      <c r="AQ154" s="40"/>
      <c r="AR154" s="40"/>
      <c r="AS154" s="40"/>
      <c r="AT154" s="40"/>
      <c r="AU154" s="40"/>
      <c r="AV154" s="40"/>
      <c r="AW154" s="40"/>
      <c r="AX154" s="40"/>
      <c r="AY154" s="40"/>
      <c r="AZ154" s="40"/>
    </row>
    <row r="155" spans="1:52" s="34" customFormat="1" ht="15">
      <c r="A155" s="233" t="s">
        <v>53</v>
      </c>
      <c r="B155" s="233"/>
      <c r="C155" s="233"/>
      <c r="D155" s="233"/>
      <c r="E155" s="233"/>
      <c r="F155" s="233"/>
      <c r="G155" s="233"/>
      <c r="H155" s="234" t="str">
        <f>SUBSTITUTE(PROPER(INDEX(n_4,MID(TEXT(AJ153,n0),1,1)+1)&amp;INDEX(n0x,MID(TEXT(AJ153,n0),2,1)+1,MID(TEXT(AJ153,n0),3,1)+1)&amp;IF(-MID(TEXT(AJ153,n0),1,3),"миллиард"&amp;VLOOKUP(MID(TEXT(AJ153,n0),3,1)*AND(MID(TEXT(AJ153,n0),2,1)-1),мил,2),"")&amp;INDEX(n_4,MID(TEXT(AJ153,n0),4,1)+1)&amp;INDEX(n0x,MID(TEXT(AJ153,n0),5,1)+1,MID(TEXT(AJ153,n0),6,1)+1)&amp;IF(-MID(TEXT(AJ153,n0),4,3),"миллион"&amp;VLOOKUP(MID(TEXT(AJ153,n0),6,1)*AND(MID(TEXT(AJ153,n0),5,1)-1),мил,2),"")&amp;INDEX(n_4,MID(TEXT(AJ153,n0),7,1)+1)&amp;INDEX(n1x,MID(TEXT(AJ153,n0),8,1)+1,MID(TEXT(AJ153,n0),9,1)+1)&amp;IF(-MID(TEXT(AJ153,n0),7,3),VLOOKUP(MID(TEXT(AJ153,n0),9,1)*AND(MID(TEXT(AJ153,n0),8,1)-1),тыс,2),"")&amp;INDEX(n_4,MID(TEXT(AJ153,n0),10,1)+1)&amp;INDEX(n0x,MID(TEXT(AJ153,n0),11,1)+1,MID(TEXT(AJ153,n0),12,1)+1)),"z"," ")&amp;IF(TRUNC(TEXT(AJ153,n0)),"","Ноль ")&amp;"рубл"&amp;VLOOKUP(MOD(MAX(MOD(MID(TEXT(AJ153,n0),11,2)-11,100),9),10),{0,"ь ";1,"я ";4,"ей "},2)&amp;RIGHT(TEXT(AJ153,n0),2)&amp;" копе"&amp;VLOOKUP(MOD(MAX(MOD(RIGHT(TEXT(AJ153,n0),2)-11,100),9),10),{0,"йка";1,"йки";4,"ек"},2)</f>
        <v>Двадцать четыре рубля 42 копейки</v>
      </c>
      <c r="I155" s="234"/>
      <c r="J155" s="234"/>
      <c r="K155" s="234"/>
      <c r="L155" s="234"/>
      <c r="M155" s="234"/>
      <c r="N155" s="234"/>
      <c r="O155" s="234"/>
      <c r="P155" s="234"/>
      <c r="Q155" s="234"/>
      <c r="R155" s="234"/>
      <c r="S155" s="234"/>
      <c r="T155" s="234"/>
      <c r="U155" s="234"/>
      <c r="V155" s="234"/>
      <c r="W155" s="234"/>
      <c r="X155" s="234"/>
      <c r="Y155" s="234"/>
      <c r="Z155" s="234"/>
      <c r="AA155" s="234"/>
      <c r="AB155" s="234"/>
      <c r="AC155" s="234"/>
      <c r="AD155" s="234"/>
      <c r="AE155" s="234"/>
      <c r="AF155" s="234"/>
      <c r="AG155" s="234"/>
      <c r="AH155" s="234"/>
      <c r="AI155" s="234"/>
      <c r="AJ155" s="234"/>
      <c r="AK155" s="234"/>
      <c r="AL155" s="234"/>
      <c r="AM155" s="13"/>
      <c r="AN155" s="40"/>
      <c r="AO155" s="40"/>
      <c r="AP155" s="40"/>
      <c r="AQ155" s="40"/>
      <c r="AR155" s="40"/>
      <c r="AS155" s="40"/>
      <c r="AT155" s="40"/>
      <c r="AU155" s="40"/>
      <c r="AV155" s="40"/>
      <c r="AW155" s="40"/>
      <c r="AX155" s="40"/>
      <c r="AY155" s="40"/>
      <c r="AZ155" s="40"/>
    </row>
    <row r="156" spans="1:52" s="34" customFormat="1" ht="15" customHeight="1">
      <c r="A156" s="14" t="s">
        <v>18</v>
      </c>
      <c r="B156" s="14"/>
      <c r="C156" s="14"/>
      <c r="D156" s="14"/>
      <c r="E156" s="14"/>
      <c r="F156" s="14"/>
      <c r="G156" s="14"/>
      <c r="H156" s="239" t="str">
        <f>SUBSTITUTE(PROPER(INDEX(n_4,MID(TEXT(AG153,n0),1,1)+1)&amp;INDEX(n0x,MID(TEXT(AG153,n0),2,1)+1,MID(TEXT(AG153,n0),3,1)+1)&amp;IF(-MID(TEXT(AG153,n0),1,3),"миллиард"&amp;VLOOKUP(MID(TEXT(AG153,n0),3,1)*AND(MID(TEXT(AG153,n0),2,1)-1),мил,2),"")&amp;INDEX(n_4,MID(TEXT(AG153,n0),4,1)+1)&amp;INDEX(n0x,MID(TEXT(AG153,n0),5,1)+1,MID(TEXT(AG153,n0),6,1)+1)&amp;IF(-MID(TEXT(AG153,n0),4,3),"миллион"&amp;VLOOKUP(MID(TEXT(AG153,n0),6,1)*AND(MID(TEXT(AG153,n0),5,1)-1),мил,2),"")&amp;INDEX(n_4,MID(TEXT(AG153,n0),7,1)+1)&amp;INDEX(n1x,MID(TEXT(AG153,n0),8,1)+1,MID(TEXT(AG153,n0),9,1)+1)&amp;IF(-MID(TEXT(AG153,n0),7,3),VLOOKUP(MID(TEXT(AG153,n0),9,1)*AND(MID(TEXT(AG153,n0),8,1)-1),тыс,2),"")&amp;INDEX(n_4,MID(TEXT(AG153,n0),10,1)+1)&amp;INDEX(n0x,MID(TEXT(AG153,n0),11,1)+1,MID(TEXT(AG153,n0),12,1)+1)),"z"," ")&amp;IF(TRUNC(TEXT(AG153,n0)),"","Ноль ")&amp;"рубл"&amp;VLOOKUP(MOD(MAX(MOD(MID(TEXT(AG153,n0),11,2)-11,100),9),10),{0,"ь ";1,"я ";4,"ей "},2)&amp;RIGHT(TEXT(AG153,n0),2)&amp;" копе"&amp;VLOOKUP(MOD(MAX(MOD(RIGHT(TEXT(AG153,n0),2)-11,100),9),10),{0,"йка";1,"йки";4,"ек"},2)</f>
        <v>Четыре рубля 07 копеек</v>
      </c>
      <c r="I156" s="239"/>
      <c r="J156" s="239"/>
      <c r="K156" s="239"/>
      <c r="L156" s="239"/>
      <c r="M156" s="239"/>
      <c r="N156" s="239"/>
      <c r="O156" s="239"/>
      <c r="P156" s="239"/>
      <c r="Q156" s="239"/>
      <c r="R156" s="239"/>
      <c r="S156" s="239"/>
      <c r="T156" s="239"/>
      <c r="U156" s="239"/>
      <c r="V156" s="239"/>
      <c r="W156" s="239"/>
      <c r="X156" s="239"/>
      <c r="Y156" s="239"/>
      <c r="Z156" s="239"/>
      <c r="AA156" s="239"/>
      <c r="AB156" s="239"/>
      <c r="AC156" s="239"/>
      <c r="AD156" s="239"/>
      <c r="AE156" s="239"/>
      <c r="AF156" s="239"/>
      <c r="AG156" s="239"/>
      <c r="AH156" s="239"/>
      <c r="AI156" s="239"/>
      <c r="AJ156" s="239"/>
      <c r="AK156" s="239"/>
      <c r="AL156" s="239"/>
      <c r="AM156" s="13"/>
      <c r="AN156" s="40"/>
      <c r="AO156" s="40"/>
      <c r="AP156" s="40"/>
      <c r="AQ156" s="40"/>
      <c r="AR156" s="40"/>
      <c r="AS156" s="40"/>
      <c r="AT156" s="40"/>
      <c r="AU156" s="40"/>
      <c r="AV156" s="40"/>
      <c r="AW156" s="40"/>
      <c r="AX156" s="40"/>
      <c r="AY156" s="40"/>
      <c r="AZ156" s="40"/>
    </row>
    <row r="157" spans="1:52" s="34" customFormat="1" ht="15">
      <c r="A157" s="233" t="s">
        <v>75</v>
      </c>
      <c r="B157" s="233"/>
      <c r="C157" s="233"/>
      <c r="D157" s="233"/>
      <c r="E157" s="233"/>
      <c r="F157" s="233"/>
      <c r="G157" s="233"/>
      <c r="H157" s="233"/>
      <c r="I157" s="233"/>
      <c r="J157" s="233"/>
      <c r="K157" s="233"/>
      <c r="L157" s="233"/>
      <c r="M157" s="233"/>
      <c r="N157" s="233"/>
      <c r="O157" s="233"/>
      <c r="P157" s="233"/>
      <c r="Q157" s="233"/>
      <c r="R157" s="233"/>
      <c r="S157" s="233"/>
      <c r="T157" s="233"/>
      <c r="U157" s="233"/>
      <c r="V157" s="233"/>
      <c r="W157" s="233"/>
      <c r="X157" s="233"/>
      <c r="Y157" s="233"/>
      <c r="Z157" s="233"/>
      <c r="AA157" s="233"/>
      <c r="AB157" s="233"/>
      <c r="AC157" s="233"/>
      <c r="AD157" s="233"/>
      <c r="AE157" s="233"/>
      <c r="AF157" s="233"/>
      <c r="AG157" s="233"/>
      <c r="AH157" s="233"/>
      <c r="AI157" s="233"/>
      <c r="AJ157" s="233"/>
      <c r="AK157" s="233"/>
      <c r="AL157" s="233"/>
      <c r="AM157" s="13"/>
      <c r="AN157" s="40"/>
      <c r="AO157" s="40"/>
      <c r="AP157" s="40"/>
      <c r="AQ157" s="40"/>
      <c r="AR157" s="40"/>
      <c r="AS157" s="40"/>
      <c r="AT157" s="40"/>
      <c r="AU157" s="40"/>
      <c r="AV157" s="40"/>
      <c r="AW157" s="40"/>
      <c r="AX157" s="40"/>
      <c r="AY157" s="40"/>
      <c r="AZ157" s="40"/>
    </row>
    <row r="158" spans="1:52" s="34" customFormat="1" ht="15">
      <c r="A158" s="233" t="s">
        <v>59</v>
      </c>
      <c r="B158" s="233"/>
      <c r="C158" s="233"/>
      <c r="D158" s="233"/>
      <c r="E158" s="233"/>
      <c r="F158" s="233"/>
      <c r="G158" s="233"/>
      <c r="H158" s="233"/>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40"/>
      <c r="AN158" s="40"/>
      <c r="AO158" s="40"/>
      <c r="AP158" s="40"/>
      <c r="AQ158" s="40"/>
      <c r="AR158" s="40"/>
      <c r="AS158" s="40"/>
      <c r="AT158" s="40"/>
      <c r="AU158" s="40"/>
      <c r="AV158" s="40"/>
      <c r="AW158" s="40"/>
      <c r="AX158" s="40"/>
      <c r="AY158" s="40"/>
      <c r="AZ158" s="40"/>
    </row>
    <row r="159" spans="1:52" s="34" customFormat="1" ht="15">
      <c r="A159" s="14"/>
      <c r="B159" s="14"/>
      <c r="C159" s="14"/>
      <c r="D159" s="14"/>
      <c r="E159" s="14"/>
      <c r="F159" s="14"/>
      <c r="G159" s="14"/>
      <c r="H159" s="14"/>
      <c r="I159" s="14"/>
      <c r="J159" s="14"/>
      <c r="K159" s="14"/>
      <c r="L159" s="14"/>
      <c r="M159" s="14"/>
      <c r="N159" s="14"/>
      <c r="O159" s="14"/>
      <c r="P159" s="14"/>
      <c r="Q159" s="14"/>
      <c r="R159" s="14"/>
      <c r="S159" s="15"/>
      <c r="T159" s="15"/>
      <c r="U159" s="14"/>
      <c r="V159" s="14"/>
      <c r="W159" s="14"/>
      <c r="X159" s="14"/>
      <c r="Y159" s="14"/>
      <c r="Z159" s="14"/>
      <c r="AA159" s="14"/>
      <c r="AB159" s="14"/>
      <c r="AC159" s="14"/>
      <c r="AD159" s="14"/>
      <c r="AE159" s="14"/>
      <c r="AF159" s="14"/>
      <c r="AG159" s="14"/>
      <c r="AH159" s="14"/>
      <c r="AI159" s="14"/>
      <c r="AJ159" s="14"/>
      <c r="AK159" s="14"/>
      <c r="AL159" s="14"/>
      <c r="AM159" s="13"/>
      <c r="AN159" s="40"/>
      <c r="AO159" s="40"/>
      <c r="AP159" s="40"/>
      <c r="AQ159" s="40"/>
      <c r="AR159" s="40"/>
      <c r="AS159" s="40"/>
      <c r="AT159" s="40"/>
      <c r="AU159" s="40"/>
      <c r="AV159" s="40"/>
      <c r="AW159" s="40"/>
      <c r="AX159" s="40"/>
      <c r="AY159" s="40"/>
      <c r="AZ159" s="40"/>
    </row>
    <row r="160" spans="1:52" s="34" customFormat="1" ht="4.5" customHeight="1">
      <c r="A160" s="14"/>
      <c r="B160" s="14"/>
      <c r="C160" s="14"/>
      <c r="D160" s="14"/>
      <c r="E160" s="14"/>
      <c r="F160" s="14"/>
      <c r="G160" s="14"/>
      <c r="H160" s="14"/>
      <c r="I160" s="14"/>
      <c r="J160" s="14"/>
      <c r="K160" s="14"/>
      <c r="L160" s="14"/>
      <c r="M160" s="14"/>
      <c r="N160" s="14"/>
      <c r="O160" s="14"/>
      <c r="P160" s="14"/>
      <c r="Q160" s="14"/>
      <c r="R160" s="14"/>
      <c r="S160" s="15"/>
      <c r="T160" s="15"/>
      <c r="U160" s="14"/>
      <c r="V160" s="14"/>
      <c r="W160" s="14"/>
      <c r="X160" s="14"/>
      <c r="Y160" s="14"/>
      <c r="Z160" s="14"/>
      <c r="AA160" s="14"/>
      <c r="AB160" s="14"/>
      <c r="AC160" s="14"/>
      <c r="AD160" s="14"/>
      <c r="AE160" s="14"/>
      <c r="AF160" s="14"/>
      <c r="AG160" s="14"/>
      <c r="AH160" s="14"/>
      <c r="AI160" s="14"/>
      <c r="AJ160" s="14"/>
      <c r="AK160" s="14"/>
      <c r="AL160" s="14"/>
      <c r="AM160" s="13"/>
      <c r="AN160" s="40"/>
      <c r="AO160" s="40"/>
      <c r="AP160" s="40"/>
      <c r="AQ160" s="40"/>
      <c r="AR160" s="40"/>
      <c r="AS160" s="40"/>
      <c r="AT160" s="40"/>
      <c r="AU160" s="40"/>
      <c r="AV160" s="40"/>
      <c r="AW160" s="40"/>
      <c r="AX160" s="40"/>
      <c r="AY160" s="40"/>
      <c r="AZ160" s="40"/>
    </row>
    <row r="161" spans="1:52" s="34" customFormat="1" ht="15">
      <c r="A161" s="14"/>
      <c r="B161" s="14"/>
      <c r="C161" s="14"/>
      <c r="D161" s="14"/>
      <c r="E161" s="14"/>
      <c r="F161" s="17" t="s">
        <v>0</v>
      </c>
      <c r="G161" s="14"/>
      <c r="H161" s="14"/>
      <c r="I161" s="14"/>
      <c r="J161" s="14"/>
      <c r="K161" s="14"/>
      <c r="L161" s="14"/>
      <c r="M161" s="14"/>
      <c r="N161" s="14"/>
      <c r="O161" s="14"/>
      <c r="P161" s="14"/>
      <c r="Q161" s="14"/>
      <c r="R161" s="14"/>
      <c r="S161" s="15"/>
      <c r="T161" s="15"/>
      <c r="U161" s="14"/>
      <c r="V161" s="14"/>
      <c r="W161" s="14"/>
      <c r="X161" s="14"/>
      <c r="Y161" s="17" t="s">
        <v>1</v>
      </c>
      <c r="Z161" s="14"/>
      <c r="AA161" s="14"/>
      <c r="AB161" s="14"/>
      <c r="AC161" s="14"/>
      <c r="AD161" s="14"/>
      <c r="AE161" s="14"/>
      <c r="AF161" s="14"/>
      <c r="AG161" s="14"/>
      <c r="AH161" s="14"/>
      <c r="AI161" s="14"/>
      <c r="AJ161" s="14"/>
      <c r="AK161" s="14"/>
      <c r="AL161" s="14"/>
      <c r="AM161" s="13"/>
      <c r="AN161" s="40"/>
      <c r="AO161" s="40"/>
      <c r="AP161" s="40"/>
      <c r="AQ161" s="40"/>
      <c r="AR161" s="40"/>
      <c r="AS161" s="40"/>
      <c r="AT161" s="40"/>
      <c r="AU161" s="40"/>
      <c r="AV161" s="40"/>
      <c r="AW161" s="40"/>
      <c r="AX161" s="40"/>
      <c r="AY161" s="40"/>
      <c r="AZ161" s="40"/>
    </row>
    <row r="162" spans="1:52" s="34" customFormat="1" ht="15">
      <c r="A162" s="115" t="str">
        <f>T92</f>
        <v>Начальник Брестского областного 
управления Госпромнадзора
___________________________ И.Г.Калишук</v>
      </c>
      <c r="B162" s="115"/>
      <c r="C162" s="115"/>
      <c r="D162" s="115"/>
      <c r="E162" s="115"/>
      <c r="F162" s="115"/>
      <c r="G162" s="115"/>
      <c r="H162" s="115"/>
      <c r="I162" s="115"/>
      <c r="J162" s="115"/>
      <c r="K162" s="115"/>
      <c r="L162" s="115"/>
      <c r="M162" s="115"/>
      <c r="N162" s="115"/>
      <c r="O162" s="115"/>
      <c r="P162" s="115"/>
      <c r="Q162" s="115"/>
      <c r="R162" s="115"/>
      <c r="S162" s="115"/>
      <c r="T162" s="15"/>
      <c r="U162" s="14"/>
      <c r="V162" s="241">
        <f>A91</f>
        <v>0</v>
      </c>
      <c r="W162" s="241"/>
      <c r="X162" s="241"/>
      <c r="Y162" s="241"/>
      <c r="Z162" s="241"/>
      <c r="AA162" s="241"/>
      <c r="AB162" s="241"/>
      <c r="AC162" s="241"/>
      <c r="AD162" s="241"/>
      <c r="AE162" s="241"/>
      <c r="AF162" s="241"/>
      <c r="AG162" s="241"/>
      <c r="AH162" s="241"/>
      <c r="AI162" s="241"/>
      <c r="AJ162" s="241"/>
      <c r="AK162" s="241"/>
      <c r="AL162" s="241"/>
      <c r="AM162" s="13"/>
      <c r="AN162" s="40"/>
      <c r="AO162" s="40"/>
      <c r="AP162" s="40"/>
      <c r="AQ162" s="40"/>
      <c r="AR162" s="40"/>
      <c r="AS162" s="40"/>
      <c r="AT162" s="40"/>
      <c r="AU162" s="40"/>
      <c r="AV162" s="40"/>
      <c r="AW162" s="40"/>
      <c r="AX162" s="40"/>
      <c r="AY162" s="40"/>
      <c r="AZ162" s="40"/>
    </row>
    <row r="163" spans="1:52" s="34" customFormat="1" ht="15">
      <c r="A163" s="115"/>
      <c r="B163" s="115"/>
      <c r="C163" s="115"/>
      <c r="D163" s="115"/>
      <c r="E163" s="115"/>
      <c r="F163" s="115"/>
      <c r="G163" s="115"/>
      <c r="H163" s="115"/>
      <c r="I163" s="115"/>
      <c r="J163" s="115"/>
      <c r="K163" s="115"/>
      <c r="L163" s="115"/>
      <c r="M163" s="115"/>
      <c r="N163" s="115"/>
      <c r="O163" s="115"/>
      <c r="P163" s="115"/>
      <c r="Q163" s="115"/>
      <c r="R163" s="115"/>
      <c r="S163" s="115"/>
      <c r="T163" s="15"/>
      <c r="U163" s="14"/>
      <c r="V163" s="116"/>
      <c r="W163" s="116"/>
      <c r="X163" s="116"/>
      <c r="Y163" s="116"/>
      <c r="Z163" s="116"/>
      <c r="AA163" s="116"/>
      <c r="AB163" s="116"/>
      <c r="AC163" s="116"/>
      <c r="AD163" s="116"/>
      <c r="AE163" s="116"/>
      <c r="AF163" s="116"/>
      <c r="AG163" s="116"/>
      <c r="AH163" s="116"/>
      <c r="AI163" s="116"/>
      <c r="AJ163" s="116"/>
      <c r="AK163" s="116"/>
      <c r="AL163" s="116"/>
      <c r="AM163" s="13"/>
      <c r="AN163" s="40"/>
      <c r="AO163" s="40"/>
      <c r="AP163" s="40"/>
      <c r="AQ163" s="40"/>
      <c r="AR163" s="40"/>
      <c r="AS163" s="40"/>
      <c r="AT163" s="40"/>
      <c r="AU163" s="40"/>
      <c r="AV163" s="40"/>
      <c r="AW163" s="40"/>
      <c r="AX163" s="40"/>
      <c r="AY163" s="40"/>
      <c r="AZ163" s="40"/>
    </row>
    <row r="164" spans="1:52" s="34" customFormat="1" ht="15">
      <c r="A164" s="115"/>
      <c r="B164" s="115"/>
      <c r="C164" s="115"/>
      <c r="D164" s="115"/>
      <c r="E164" s="115"/>
      <c r="F164" s="115"/>
      <c r="G164" s="115"/>
      <c r="H164" s="115"/>
      <c r="I164" s="115"/>
      <c r="J164" s="115"/>
      <c r="K164" s="115"/>
      <c r="L164" s="115"/>
      <c r="M164" s="115"/>
      <c r="N164" s="115"/>
      <c r="O164" s="115"/>
      <c r="P164" s="115"/>
      <c r="Q164" s="115"/>
      <c r="R164" s="115"/>
      <c r="S164" s="115"/>
      <c r="T164" s="15"/>
      <c r="U164" s="14"/>
      <c r="V164" s="14"/>
      <c r="W164" s="14"/>
      <c r="X164" s="14"/>
      <c r="Y164" s="14"/>
      <c r="Z164" s="14"/>
      <c r="AA164" s="33" t="s">
        <v>60</v>
      </c>
      <c r="AB164" s="14"/>
      <c r="AC164" s="14"/>
      <c r="AD164" s="14"/>
      <c r="AE164" s="14"/>
      <c r="AF164" s="14"/>
      <c r="AG164" s="14"/>
      <c r="AH164" s="14"/>
      <c r="AI164" s="14"/>
      <c r="AJ164" s="14"/>
      <c r="AK164" s="14"/>
      <c r="AL164" s="14"/>
      <c r="AM164" s="13"/>
      <c r="AN164" s="40"/>
      <c r="AO164" s="40"/>
      <c r="AP164" s="40"/>
      <c r="AQ164" s="40"/>
      <c r="AR164" s="40"/>
      <c r="AS164" s="40"/>
      <c r="AT164" s="40"/>
      <c r="AU164" s="40"/>
      <c r="AV164" s="40"/>
      <c r="AW164" s="40"/>
      <c r="AX164" s="40"/>
      <c r="AY164" s="40"/>
      <c r="AZ164" s="40"/>
    </row>
    <row r="165" spans="1:52" s="34" customFormat="1" ht="27.75" customHeight="1">
      <c r="A165" s="115"/>
      <c r="B165" s="115"/>
      <c r="C165" s="115"/>
      <c r="D165" s="115"/>
      <c r="E165" s="115"/>
      <c r="F165" s="115"/>
      <c r="G165" s="115"/>
      <c r="H165" s="115"/>
      <c r="I165" s="115"/>
      <c r="J165" s="115"/>
      <c r="K165" s="115"/>
      <c r="L165" s="115"/>
      <c r="M165" s="115"/>
      <c r="N165" s="115"/>
      <c r="O165" s="115"/>
      <c r="P165" s="115"/>
      <c r="Q165" s="115"/>
      <c r="R165" s="115"/>
      <c r="S165" s="115"/>
      <c r="T165" s="15"/>
      <c r="U165" s="14"/>
      <c r="V165" s="207"/>
      <c r="W165" s="207"/>
      <c r="X165" s="207"/>
      <c r="Y165" s="207"/>
      <c r="Z165" s="207"/>
      <c r="AA165" s="207"/>
      <c r="AB165" s="207"/>
      <c r="AC165" s="207"/>
      <c r="AD165" s="208">
        <f>K94</f>
        <v>0</v>
      </c>
      <c r="AE165" s="208"/>
      <c r="AF165" s="208"/>
      <c r="AG165" s="208"/>
      <c r="AH165" s="208"/>
      <c r="AI165" s="208"/>
      <c r="AJ165" s="208"/>
      <c r="AK165" s="208"/>
      <c r="AL165" s="208"/>
      <c r="AM165" s="13"/>
      <c r="AN165" s="40"/>
      <c r="AO165" s="40"/>
      <c r="AP165" s="40"/>
      <c r="AQ165" s="40"/>
      <c r="AR165" s="40"/>
      <c r="AS165" s="40"/>
      <c r="AT165" s="40"/>
      <c r="AU165" s="40"/>
      <c r="AV165" s="40"/>
      <c r="AW165" s="40"/>
      <c r="AX165" s="40"/>
      <c r="AY165" s="40"/>
      <c r="AZ165" s="40"/>
    </row>
    <row r="166" spans="1:52" s="34" customFormat="1" ht="16.5" customHeight="1">
      <c r="A166" s="15"/>
      <c r="B166" s="15"/>
      <c r="C166" s="15"/>
      <c r="D166" s="15"/>
      <c r="E166" s="15"/>
      <c r="F166" s="15"/>
      <c r="G166" s="15"/>
      <c r="H166" s="15"/>
      <c r="I166" s="14"/>
      <c r="J166" s="14"/>
      <c r="K166" s="14"/>
      <c r="L166" s="14"/>
      <c r="M166" s="14"/>
      <c r="N166" s="14"/>
      <c r="O166" s="14"/>
      <c r="P166" s="14"/>
      <c r="Q166" s="14"/>
      <c r="R166" s="14"/>
      <c r="S166" s="15"/>
      <c r="T166" s="15"/>
      <c r="U166" s="14"/>
      <c r="V166" s="14" t="s">
        <v>10</v>
      </c>
      <c r="W166" s="14"/>
      <c r="X166" s="14"/>
      <c r="Y166" s="14"/>
      <c r="Z166" s="14"/>
      <c r="AA166" s="14"/>
      <c r="AB166" s="14"/>
      <c r="AC166" s="14"/>
      <c r="AD166" s="14"/>
      <c r="AE166" s="14"/>
      <c r="AF166" s="14"/>
      <c r="AG166" s="32" t="s">
        <v>36</v>
      </c>
      <c r="AH166" s="14"/>
      <c r="AI166" s="14"/>
      <c r="AJ166" s="14"/>
      <c r="AK166" s="14"/>
      <c r="AL166" s="14"/>
      <c r="AM166" s="13"/>
      <c r="AN166" s="40"/>
      <c r="AO166" s="40"/>
      <c r="AP166" s="40"/>
      <c r="AQ166" s="40"/>
      <c r="AR166" s="40"/>
      <c r="AS166" s="40"/>
      <c r="AT166" s="40"/>
      <c r="AU166" s="40"/>
      <c r="AV166" s="40"/>
      <c r="AW166" s="40"/>
      <c r="AX166" s="40"/>
      <c r="AY166" s="40"/>
      <c r="AZ166" s="40"/>
    </row>
    <row r="167" spans="1:52" s="34" customFormat="1" ht="15" customHeight="1">
      <c r="A167" s="14"/>
      <c r="B167" s="14"/>
      <c r="C167" s="14"/>
      <c r="D167" s="14"/>
      <c r="E167" s="14" t="s">
        <v>11</v>
      </c>
      <c r="F167" s="14"/>
      <c r="G167" s="14"/>
      <c r="H167" s="14"/>
      <c r="I167" s="14"/>
      <c r="J167" s="14"/>
      <c r="K167" s="14"/>
      <c r="L167" s="14"/>
      <c r="M167" s="14"/>
      <c r="N167" s="14"/>
      <c r="O167" s="14"/>
      <c r="P167" s="14"/>
      <c r="Q167" s="14"/>
      <c r="R167" s="14"/>
      <c r="S167" s="15"/>
      <c r="T167" s="15"/>
      <c r="U167" s="14"/>
      <c r="V167" s="14"/>
      <c r="W167" s="14"/>
      <c r="X167" s="14"/>
      <c r="Y167" s="14"/>
      <c r="AA167" s="14"/>
      <c r="AB167" s="14" t="s">
        <v>11</v>
      </c>
      <c r="AC167" s="14"/>
      <c r="AD167" s="14"/>
      <c r="AE167" s="14"/>
      <c r="AF167" s="14"/>
      <c r="AG167" s="14"/>
      <c r="AH167" s="14"/>
      <c r="AI167" s="14"/>
      <c r="AJ167" s="14"/>
      <c r="AK167" s="14"/>
      <c r="AL167" s="14"/>
      <c r="AM167" s="13"/>
      <c r="AN167" s="40"/>
      <c r="AO167" s="40"/>
      <c r="AP167" s="40"/>
      <c r="AQ167" s="40"/>
      <c r="AR167" s="40"/>
      <c r="AS167" s="40"/>
      <c r="AT167" s="40"/>
      <c r="AU167" s="40"/>
      <c r="AV167" s="40"/>
      <c r="AW167" s="40"/>
      <c r="AX167" s="40"/>
      <c r="AY167" s="40"/>
      <c r="AZ167" s="40"/>
    </row>
    <row r="168" spans="1:52" s="34" customFormat="1" ht="15" customHeight="1">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40"/>
      <c r="AO168" s="40"/>
      <c r="AP168" s="40"/>
      <c r="AQ168" s="40"/>
      <c r="AR168" s="40"/>
      <c r="AS168" s="40"/>
      <c r="AT168" s="40"/>
      <c r="AU168" s="40"/>
      <c r="AV168" s="40"/>
      <c r="AW168" s="40"/>
      <c r="AX168" s="40"/>
      <c r="AY168" s="40"/>
      <c r="AZ168" s="40"/>
    </row>
    <row r="169" spans="1:52" s="34" customFormat="1" ht="0.75" customHeight="1">
      <c r="A169" s="14"/>
      <c r="B169" s="14"/>
      <c r="C169" s="14"/>
      <c r="D169" s="14"/>
      <c r="E169" s="14"/>
      <c r="F169" s="14"/>
      <c r="G169" s="14"/>
      <c r="H169" s="14"/>
      <c r="I169" s="14"/>
      <c r="J169" s="14"/>
      <c r="K169" s="14"/>
      <c r="L169" s="14"/>
      <c r="M169" s="14"/>
      <c r="N169" s="14"/>
      <c r="O169" s="14"/>
      <c r="P169" s="14"/>
      <c r="Q169" s="14"/>
      <c r="R169" s="14"/>
      <c r="S169" s="15"/>
      <c r="T169" s="15"/>
      <c r="U169" s="14"/>
      <c r="V169" s="14"/>
      <c r="W169" s="14"/>
      <c r="X169" s="14"/>
      <c r="Y169" s="14"/>
      <c r="Z169" s="14"/>
      <c r="AA169" s="14"/>
      <c r="AB169" s="14"/>
      <c r="AC169" s="14"/>
      <c r="AD169" s="14"/>
      <c r="AE169" s="14"/>
      <c r="AF169" s="14"/>
      <c r="AG169" s="14"/>
      <c r="AH169" s="14"/>
      <c r="AI169" s="14"/>
      <c r="AJ169" s="14"/>
      <c r="AK169" s="14"/>
      <c r="AL169" s="14"/>
      <c r="AM169" s="13"/>
      <c r="AN169" s="40"/>
      <c r="AO169" s="40"/>
      <c r="AP169" s="40"/>
      <c r="AQ169" s="40"/>
      <c r="AR169" s="40"/>
      <c r="AS169" s="40"/>
      <c r="AT169" s="40"/>
      <c r="AU169" s="40"/>
      <c r="AV169" s="40"/>
      <c r="AW169" s="40"/>
      <c r="AX169" s="40"/>
      <c r="AY169" s="40"/>
      <c r="AZ169" s="40"/>
    </row>
    <row r="170" spans="1:52" s="34" customFormat="1" ht="15" customHeight="1">
      <c r="A170" s="14"/>
      <c r="B170" s="14"/>
      <c r="C170" s="14"/>
      <c r="D170" s="14"/>
      <c r="E170" s="14"/>
      <c r="F170" s="14"/>
      <c r="G170" s="14"/>
      <c r="H170" s="14"/>
      <c r="I170" s="14"/>
      <c r="J170" s="14"/>
      <c r="K170" s="14"/>
      <c r="L170" s="14"/>
      <c r="M170" s="14"/>
      <c r="N170" s="14"/>
      <c r="O170" s="14"/>
      <c r="P170" s="14"/>
      <c r="Q170" s="14"/>
      <c r="R170" s="14"/>
      <c r="S170" s="15"/>
      <c r="T170" s="15"/>
      <c r="U170" s="14"/>
      <c r="V170" s="14"/>
      <c r="W170" s="14"/>
      <c r="X170" s="14"/>
      <c r="Y170" s="14"/>
      <c r="Z170" s="14"/>
      <c r="AA170" s="14"/>
      <c r="AB170" s="14"/>
      <c r="AC170" s="14"/>
      <c r="AD170" s="14"/>
      <c r="AE170" s="14"/>
      <c r="AF170" s="14"/>
      <c r="AG170" s="14"/>
      <c r="AH170" s="14"/>
      <c r="AI170" s="14"/>
      <c r="AJ170" s="14"/>
      <c r="AK170" s="14"/>
      <c r="AL170" s="14"/>
      <c r="AM170" s="13"/>
      <c r="AN170" s="40"/>
      <c r="AO170" s="40"/>
      <c r="AP170" s="40"/>
      <c r="AQ170" s="40"/>
      <c r="AR170" s="40"/>
      <c r="AS170" s="40"/>
      <c r="AT170" s="40"/>
      <c r="AU170" s="40"/>
      <c r="AV170" s="40"/>
      <c r="AW170" s="40"/>
      <c r="AX170" s="40"/>
      <c r="AY170" s="40"/>
      <c r="AZ170" s="40"/>
    </row>
    <row r="171" spans="1:52" s="34" customFormat="1" ht="15.75" customHeight="1">
      <c r="A171" s="175" t="s">
        <v>116</v>
      </c>
      <c r="B171" s="175"/>
      <c r="C171" s="175"/>
      <c r="D171" s="175"/>
      <c r="E171" s="175"/>
      <c r="F171" s="175"/>
      <c r="G171" s="175"/>
      <c r="H171" s="175"/>
      <c r="I171" s="175"/>
      <c r="J171" s="175"/>
      <c r="K171" s="175"/>
      <c r="L171" s="175"/>
      <c r="M171" s="175"/>
      <c r="N171" s="175"/>
      <c r="O171" s="175"/>
      <c r="P171" s="175"/>
      <c r="Q171" s="175"/>
      <c r="R171" s="175"/>
      <c r="S171" s="15"/>
      <c r="T171" s="15"/>
      <c r="U171" s="14"/>
      <c r="V171" s="14"/>
      <c r="W171" s="17" t="s">
        <v>21</v>
      </c>
      <c r="X171" s="14"/>
      <c r="Y171" s="14"/>
      <c r="Z171" s="14"/>
      <c r="AA171" s="14"/>
      <c r="AB171" s="14"/>
      <c r="AC171" s="14"/>
      <c r="AD171" s="14"/>
      <c r="AE171" s="14"/>
      <c r="AF171" s="244" t="str">
        <f>V34</f>
        <v>ЭПБ/Д</v>
      </c>
      <c r="AG171" s="244"/>
      <c r="AH171" s="244"/>
      <c r="AI171" s="244"/>
      <c r="AJ171" s="244"/>
      <c r="AK171" s="244"/>
      <c r="AL171" s="244"/>
      <c r="AM171" s="13"/>
      <c r="AN171" s="40"/>
      <c r="AO171" s="40"/>
      <c r="AP171" s="40"/>
      <c r="AQ171" s="40"/>
      <c r="AR171" s="40"/>
      <c r="AS171" s="40"/>
      <c r="AT171" s="40"/>
      <c r="AU171" s="40"/>
      <c r="AV171" s="40"/>
      <c r="AW171" s="40"/>
      <c r="AX171" s="40"/>
      <c r="AY171" s="40"/>
      <c r="AZ171" s="40"/>
    </row>
    <row r="172" spans="1:52" s="34" customFormat="1" ht="26.25" customHeight="1">
      <c r="A172" s="210" t="str">
        <f>A135</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72" s="210"/>
      <c r="C172" s="210"/>
      <c r="D172" s="210"/>
      <c r="E172" s="210"/>
      <c r="F172" s="210"/>
      <c r="G172" s="210"/>
      <c r="H172" s="210"/>
      <c r="I172" s="210"/>
      <c r="J172" s="210"/>
      <c r="K172" s="210"/>
      <c r="L172" s="210"/>
      <c r="M172" s="210"/>
      <c r="N172" s="210"/>
      <c r="O172" s="210"/>
      <c r="P172" s="210"/>
      <c r="Q172" s="210"/>
      <c r="R172" s="210"/>
      <c r="S172" s="210"/>
      <c r="T172" s="210"/>
      <c r="U172" s="210"/>
      <c r="V172" s="14"/>
      <c r="W172" s="14"/>
      <c r="X172" s="14"/>
      <c r="Y172" s="14"/>
      <c r="Z172" s="14"/>
      <c r="AA172" s="14"/>
      <c r="AB172" s="14"/>
      <c r="AC172" s="14"/>
      <c r="AD172" s="14"/>
      <c r="AE172" s="17" t="s">
        <v>6</v>
      </c>
      <c r="AF172" s="245">
        <f>AD36</f>
        <v>0</v>
      </c>
      <c r="AG172" s="245"/>
      <c r="AH172" s="245"/>
      <c r="AI172" s="245"/>
      <c r="AJ172" s="245"/>
      <c r="AK172" s="245"/>
      <c r="AL172" s="38" t="s">
        <v>5</v>
      </c>
      <c r="AM172" s="13"/>
      <c r="AN172" s="40"/>
      <c r="AO172" s="40"/>
      <c r="AP172" s="40"/>
      <c r="AQ172" s="40"/>
      <c r="AR172" s="40"/>
      <c r="AS172" s="40"/>
      <c r="AT172" s="40"/>
      <c r="AU172" s="40"/>
      <c r="AV172" s="40"/>
      <c r="AW172" s="40"/>
      <c r="AX172" s="40"/>
      <c r="AY172" s="40"/>
      <c r="AZ172" s="40"/>
    </row>
    <row r="173" spans="1:52" s="34" customFormat="1" ht="26.25" customHeight="1">
      <c r="A173" s="210"/>
      <c r="B173" s="210"/>
      <c r="C173" s="210"/>
      <c r="D173" s="210"/>
      <c r="E173" s="210"/>
      <c r="F173" s="210"/>
      <c r="G173" s="210"/>
      <c r="H173" s="210"/>
      <c r="I173" s="210"/>
      <c r="J173" s="210"/>
      <c r="K173" s="210"/>
      <c r="L173" s="210"/>
      <c r="M173" s="210"/>
      <c r="N173" s="210"/>
      <c r="O173" s="210"/>
      <c r="P173" s="210"/>
      <c r="Q173" s="210"/>
      <c r="R173" s="210"/>
      <c r="S173" s="210"/>
      <c r="T173" s="210"/>
      <c r="U173" s="210"/>
      <c r="V173" s="14"/>
      <c r="W173" s="14"/>
      <c r="X173" s="14"/>
      <c r="Y173" s="14"/>
      <c r="Z173" s="14"/>
      <c r="AA173" s="14"/>
      <c r="AB173" s="14"/>
      <c r="AC173" s="14"/>
      <c r="AD173" s="14"/>
      <c r="AE173" s="14"/>
      <c r="AF173" s="14"/>
      <c r="AG173" s="14"/>
      <c r="AH173" s="14"/>
      <c r="AI173" s="14"/>
      <c r="AJ173" s="14"/>
      <c r="AK173" s="14"/>
      <c r="AL173" s="14"/>
      <c r="AM173" s="13"/>
      <c r="AN173" s="40"/>
      <c r="AO173" s="40"/>
      <c r="AP173" s="40"/>
      <c r="AQ173" s="40"/>
      <c r="AR173" s="40"/>
      <c r="AS173" s="40"/>
      <c r="AT173" s="40"/>
      <c r="AU173" s="40"/>
      <c r="AV173" s="40"/>
      <c r="AW173" s="40"/>
      <c r="AX173" s="40"/>
      <c r="AY173" s="40"/>
      <c r="AZ173" s="40"/>
    </row>
    <row r="174" spans="1:52" s="34" customFormat="1" ht="26.25" customHeight="1">
      <c r="A174" s="210"/>
      <c r="B174" s="210"/>
      <c r="C174" s="210"/>
      <c r="D174" s="210"/>
      <c r="E174" s="210"/>
      <c r="F174" s="210"/>
      <c r="G174" s="210"/>
      <c r="H174" s="210"/>
      <c r="I174" s="210"/>
      <c r="J174" s="210"/>
      <c r="K174" s="210"/>
      <c r="L174" s="210"/>
      <c r="M174" s="210"/>
      <c r="N174" s="210"/>
      <c r="O174" s="210"/>
      <c r="P174" s="210"/>
      <c r="Q174" s="210"/>
      <c r="R174" s="210"/>
      <c r="S174" s="210"/>
      <c r="T174" s="210"/>
      <c r="U174" s="210"/>
      <c r="V174" s="14"/>
      <c r="W174" s="14"/>
      <c r="X174" s="14"/>
      <c r="Y174" s="14"/>
      <c r="Z174" s="14"/>
      <c r="AA174" s="14"/>
      <c r="AB174" s="14"/>
      <c r="AC174" s="14"/>
      <c r="AD174" s="14"/>
      <c r="AE174" s="14"/>
      <c r="AF174" s="14"/>
      <c r="AG174" s="14"/>
      <c r="AH174" s="14"/>
      <c r="AI174" s="14"/>
      <c r="AJ174" s="14"/>
      <c r="AK174" s="14"/>
      <c r="AL174" s="14"/>
      <c r="AM174" s="13"/>
      <c r="AN174" s="40"/>
      <c r="AO174" s="40"/>
      <c r="AP174" s="40"/>
      <c r="AQ174" s="40"/>
      <c r="AR174" s="40"/>
      <c r="AS174" s="40"/>
      <c r="AT174" s="40"/>
      <c r="AU174" s="40"/>
      <c r="AV174" s="40"/>
      <c r="AW174" s="40"/>
      <c r="AX174" s="40"/>
      <c r="AY174" s="40"/>
      <c r="AZ174" s="40"/>
    </row>
    <row r="175" spans="1:52" s="34" customFormat="1" ht="26.25" customHeight="1">
      <c r="A175" s="210"/>
      <c r="B175" s="210"/>
      <c r="C175" s="210"/>
      <c r="D175" s="210"/>
      <c r="E175" s="210"/>
      <c r="F175" s="210"/>
      <c r="G175" s="210"/>
      <c r="H175" s="210"/>
      <c r="I175" s="210"/>
      <c r="J175" s="210"/>
      <c r="K175" s="210"/>
      <c r="L175" s="210"/>
      <c r="M175" s="210"/>
      <c r="N175" s="210"/>
      <c r="O175" s="210"/>
      <c r="P175" s="210"/>
      <c r="Q175" s="210"/>
      <c r="R175" s="210"/>
      <c r="S175" s="210"/>
      <c r="T175" s="210"/>
      <c r="U175" s="210"/>
      <c r="V175" s="14"/>
      <c r="W175" s="14"/>
      <c r="X175" s="14"/>
      <c r="Y175" s="14"/>
      <c r="Z175" s="14"/>
      <c r="AA175" s="14"/>
      <c r="AB175" s="14"/>
      <c r="AC175" s="14"/>
      <c r="AD175" s="14"/>
      <c r="AE175" s="14"/>
      <c r="AF175" s="14"/>
      <c r="AG175" s="14"/>
      <c r="AH175" s="14"/>
      <c r="AI175" s="14"/>
      <c r="AJ175" s="14"/>
      <c r="AK175" s="14"/>
      <c r="AL175" s="14"/>
      <c r="AM175" s="13"/>
      <c r="AN175" s="40"/>
      <c r="AO175" s="40"/>
      <c r="AP175" s="40"/>
      <c r="AQ175" s="40"/>
      <c r="AR175" s="40"/>
      <c r="AS175" s="40"/>
      <c r="AT175" s="40"/>
      <c r="AU175" s="40"/>
      <c r="AV175" s="40"/>
      <c r="AW175" s="40"/>
      <c r="AX175" s="40"/>
      <c r="AY175" s="40"/>
      <c r="AZ175" s="40"/>
    </row>
    <row r="176" spans="1:52" s="34" customFormat="1" ht="26.25" customHeight="1">
      <c r="A176" s="210"/>
      <c r="B176" s="210"/>
      <c r="C176" s="210"/>
      <c r="D176" s="210"/>
      <c r="E176" s="210"/>
      <c r="F176" s="210"/>
      <c r="G176" s="210"/>
      <c r="H176" s="210"/>
      <c r="I176" s="210"/>
      <c r="J176" s="210"/>
      <c r="K176" s="210"/>
      <c r="L176" s="210"/>
      <c r="M176" s="210"/>
      <c r="N176" s="210"/>
      <c r="O176" s="210"/>
      <c r="P176" s="210"/>
      <c r="Q176" s="210"/>
      <c r="R176" s="210"/>
      <c r="S176" s="210"/>
      <c r="T176" s="210"/>
      <c r="U176" s="210"/>
      <c r="V176" s="14"/>
      <c r="W176" s="37"/>
      <c r="X176" s="14"/>
      <c r="Y176" s="14"/>
      <c r="Z176" s="14"/>
      <c r="AA176" s="14"/>
      <c r="AB176" s="14"/>
      <c r="AC176" s="14"/>
      <c r="AD176" s="14"/>
      <c r="AE176" s="14"/>
      <c r="AF176" s="14"/>
      <c r="AG176" s="14"/>
      <c r="AH176" s="14"/>
      <c r="AI176" s="14"/>
      <c r="AJ176" s="14"/>
      <c r="AK176" s="14"/>
      <c r="AL176" s="14"/>
      <c r="AM176" s="13"/>
      <c r="AN176" s="40"/>
      <c r="AO176" s="40"/>
      <c r="AP176" s="40"/>
      <c r="AQ176" s="40"/>
      <c r="AR176" s="40"/>
      <c r="AS176" s="40"/>
      <c r="AT176" s="40"/>
      <c r="AU176" s="40"/>
      <c r="AV176" s="40"/>
      <c r="AW176" s="40"/>
      <c r="AX176" s="40"/>
      <c r="AY176" s="40"/>
      <c r="AZ176" s="40"/>
    </row>
    <row r="177" spans="1:52" s="34" customFormat="1" ht="26.25" customHeight="1">
      <c r="A177" s="210"/>
      <c r="B177" s="210"/>
      <c r="C177" s="210"/>
      <c r="D177" s="210"/>
      <c r="E177" s="210"/>
      <c r="F177" s="210"/>
      <c r="G177" s="210"/>
      <c r="H177" s="210"/>
      <c r="I177" s="210"/>
      <c r="J177" s="210"/>
      <c r="K177" s="210"/>
      <c r="L177" s="210"/>
      <c r="M177" s="210"/>
      <c r="N177" s="210"/>
      <c r="O177" s="210"/>
      <c r="P177" s="210"/>
      <c r="Q177" s="210"/>
      <c r="R177" s="210"/>
      <c r="S177" s="210"/>
      <c r="T177" s="210"/>
      <c r="U177" s="210"/>
      <c r="V177" s="14"/>
      <c r="W177" s="14"/>
      <c r="X177" s="14"/>
      <c r="Y177" s="14"/>
      <c r="Z177" s="14"/>
      <c r="AA177" s="14"/>
      <c r="AB177" s="14"/>
      <c r="AC177" s="14"/>
      <c r="AD177" s="14"/>
      <c r="AE177" s="14"/>
      <c r="AF177" s="14"/>
      <c r="AG177" s="14"/>
      <c r="AH177" s="14"/>
      <c r="AI177" s="14"/>
      <c r="AJ177" s="14"/>
      <c r="AK177" s="14"/>
      <c r="AL177" s="14"/>
      <c r="AM177" s="13"/>
      <c r="AN177" s="40"/>
      <c r="AO177" s="40"/>
      <c r="AP177" s="40"/>
      <c r="AQ177" s="40"/>
      <c r="AR177" s="40"/>
      <c r="AS177" s="40"/>
      <c r="AT177" s="40"/>
      <c r="AU177" s="40"/>
      <c r="AV177" s="40"/>
      <c r="AW177" s="40"/>
      <c r="AX177" s="40"/>
      <c r="AY177" s="40"/>
      <c r="AZ177" s="40"/>
    </row>
    <row r="178" spans="1:52" s="34" customFormat="1" ht="8.25" customHeight="1">
      <c r="A178" s="210"/>
      <c r="B178" s="210"/>
      <c r="C178" s="210"/>
      <c r="D178" s="210"/>
      <c r="E178" s="210"/>
      <c r="F178" s="210"/>
      <c r="G178" s="210"/>
      <c r="H178" s="210"/>
      <c r="I178" s="210"/>
      <c r="J178" s="210"/>
      <c r="K178" s="210"/>
      <c r="L178" s="210"/>
      <c r="M178" s="210"/>
      <c r="N178" s="210"/>
      <c r="O178" s="210"/>
      <c r="P178" s="210"/>
      <c r="Q178" s="210"/>
      <c r="R178" s="210"/>
      <c r="S178" s="210"/>
      <c r="T178" s="210"/>
      <c r="U178" s="210"/>
      <c r="V178" s="14"/>
      <c r="W178" s="14"/>
      <c r="X178" s="14"/>
      <c r="Y178" s="14"/>
      <c r="Z178" s="14"/>
      <c r="AA178" s="14"/>
      <c r="AB178" s="14"/>
      <c r="AC178" s="14"/>
      <c r="AD178" s="14"/>
      <c r="AE178" s="14"/>
      <c r="AF178" s="14"/>
      <c r="AG178" s="14"/>
      <c r="AH178" s="14"/>
      <c r="AI178" s="14"/>
      <c r="AJ178" s="14"/>
      <c r="AK178" s="14"/>
      <c r="AL178" s="14"/>
      <c r="AM178" s="13"/>
      <c r="AN178" s="40"/>
      <c r="AO178" s="40"/>
      <c r="AP178" s="40"/>
      <c r="AQ178" s="40"/>
      <c r="AR178" s="40"/>
      <c r="AS178" s="40"/>
      <c r="AT178" s="40"/>
      <c r="AU178" s="40"/>
      <c r="AV178" s="40"/>
      <c r="AW178" s="40"/>
      <c r="AX178" s="40"/>
      <c r="AY178" s="40"/>
      <c r="AZ178" s="40"/>
    </row>
    <row r="179" spans="1:52" s="34" customFormat="1" ht="15">
      <c r="A179" s="14"/>
      <c r="B179" s="14"/>
      <c r="C179" s="14"/>
      <c r="D179" s="14"/>
      <c r="E179" s="14"/>
      <c r="F179" s="14"/>
      <c r="G179" s="14"/>
      <c r="H179" s="14"/>
      <c r="I179" s="14"/>
      <c r="J179" s="14"/>
      <c r="K179" s="14"/>
      <c r="L179" s="14"/>
      <c r="M179" s="14"/>
      <c r="N179" s="14"/>
      <c r="O179" s="14"/>
      <c r="P179" s="14"/>
      <c r="Q179" s="14"/>
      <c r="R179" s="14"/>
      <c r="S179" s="15"/>
      <c r="T179" s="15"/>
      <c r="U179" s="14"/>
      <c r="V179" s="14"/>
      <c r="W179" s="14"/>
      <c r="X179" s="14"/>
      <c r="Y179" s="14"/>
      <c r="Z179" s="14"/>
      <c r="AA179" s="14"/>
      <c r="AB179" s="14"/>
      <c r="AC179" s="14"/>
      <c r="AD179" s="14"/>
      <c r="AE179" s="14"/>
      <c r="AF179" s="14"/>
      <c r="AG179" s="14"/>
      <c r="AH179" s="14"/>
      <c r="AI179" s="14"/>
      <c r="AJ179" s="14"/>
      <c r="AK179" s="14"/>
      <c r="AL179" s="14"/>
      <c r="AM179" s="13"/>
      <c r="AN179" s="40"/>
      <c r="AO179" s="40"/>
      <c r="AP179" s="40"/>
      <c r="AQ179" s="40"/>
      <c r="AR179" s="40"/>
      <c r="AS179" s="40"/>
      <c r="AT179" s="40"/>
      <c r="AU179" s="40"/>
      <c r="AV179" s="40"/>
      <c r="AW179" s="40"/>
      <c r="AX179" s="40"/>
      <c r="AY179" s="40"/>
      <c r="AZ179" s="40"/>
    </row>
    <row r="180" spans="1:52" s="34" customFormat="1" ht="15">
      <c r="A180" s="246" t="s">
        <v>1</v>
      </c>
      <c r="B180" s="246"/>
      <c r="C180" s="246"/>
      <c r="D180" s="246"/>
      <c r="E180" s="246"/>
      <c r="F180" s="246"/>
      <c r="G180" s="246"/>
      <c r="H180" s="14"/>
      <c r="I180" s="238">
        <f>A82</f>
        <v>0</v>
      </c>
      <c r="J180" s="238"/>
      <c r="K180" s="238"/>
      <c r="L180" s="238"/>
      <c r="M180" s="238"/>
      <c r="N180" s="238"/>
      <c r="O180" s="238"/>
      <c r="P180" s="238"/>
      <c r="Q180" s="238"/>
      <c r="R180" s="238"/>
      <c r="S180" s="238"/>
      <c r="T180" s="238"/>
      <c r="U180" s="238"/>
      <c r="V180" s="238"/>
      <c r="W180" s="238"/>
      <c r="X180" s="238"/>
      <c r="Y180" s="238"/>
      <c r="Z180" s="238"/>
      <c r="AA180" s="238"/>
      <c r="AB180" s="238"/>
      <c r="AC180" s="238"/>
      <c r="AD180" s="238"/>
      <c r="AE180" s="238"/>
      <c r="AF180" s="238"/>
      <c r="AG180" s="238"/>
      <c r="AH180" s="238"/>
      <c r="AI180" s="238"/>
      <c r="AJ180" s="238"/>
      <c r="AK180" s="238"/>
      <c r="AL180" s="238"/>
      <c r="AM180" s="13"/>
      <c r="AN180" s="40"/>
      <c r="AO180" s="40"/>
      <c r="AP180" s="40"/>
      <c r="AQ180" s="40"/>
      <c r="AR180" s="40"/>
      <c r="AS180" s="40"/>
      <c r="AT180" s="40"/>
      <c r="AU180" s="40"/>
      <c r="AV180" s="40"/>
      <c r="AW180" s="40"/>
      <c r="AX180" s="40"/>
      <c r="AY180" s="40"/>
      <c r="AZ180" s="40"/>
    </row>
    <row r="181" spans="1:52" s="34" customFormat="1" ht="24" customHeight="1">
      <c r="A181" s="17" t="s">
        <v>17</v>
      </c>
      <c r="B181" s="14"/>
      <c r="C181" s="14"/>
      <c r="D181" s="14"/>
      <c r="E181" s="14"/>
      <c r="F181" s="14"/>
      <c r="G181" s="14"/>
      <c r="H181" s="14"/>
      <c r="I181" s="247">
        <f>A85</f>
        <v>0</v>
      </c>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13"/>
      <c r="AN181" s="40"/>
      <c r="AO181" s="40"/>
      <c r="AP181" s="40"/>
      <c r="AQ181" s="40"/>
      <c r="AR181" s="40"/>
      <c r="AS181" s="40"/>
      <c r="AT181" s="40"/>
      <c r="AU181" s="40"/>
      <c r="AV181" s="40"/>
      <c r="AW181" s="40"/>
      <c r="AX181" s="40"/>
      <c r="AY181" s="40"/>
      <c r="AZ181" s="40"/>
    </row>
    <row r="182" spans="2:52" s="34" customFormat="1" ht="31.5" customHeight="1">
      <c r="B182" s="14"/>
      <c r="C182" s="14"/>
      <c r="D182" s="14"/>
      <c r="E182" s="14"/>
      <c r="F182" s="14"/>
      <c r="G182" s="14"/>
      <c r="H182" s="14"/>
      <c r="I182" s="238">
        <f>A87</f>
        <v>0</v>
      </c>
      <c r="J182" s="238"/>
      <c r="K182" s="238"/>
      <c r="L182" s="238"/>
      <c r="M182" s="238"/>
      <c r="N182" s="238"/>
      <c r="O182" s="238"/>
      <c r="P182" s="238"/>
      <c r="Q182" s="238"/>
      <c r="R182" s="238"/>
      <c r="S182" s="238"/>
      <c r="T182" s="238"/>
      <c r="U182" s="238"/>
      <c r="V182" s="238"/>
      <c r="W182" s="238"/>
      <c r="X182" s="238"/>
      <c r="Y182" s="238"/>
      <c r="Z182" s="238"/>
      <c r="AA182" s="238"/>
      <c r="AB182" s="238"/>
      <c r="AC182" s="238"/>
      <c r="AD182" s="238"/>
      <c r="AE182" s="238"/>
      <c r="AF182" s="238"/>
      <c r="AG182" s="238"/>
      <c r="AH182" s="238"/>
      <c r="AI182" s="238"/>
      <c r="AJ182" s="238"/>
      <c r="AK182" s="238"/>
      <c r="AL182" s="238"/>
      <c r="AM182" s="13"/>
      <c r="AN182" s="40"/>
      <c r="AO182" s="40"/>
      <c r="AP182" s="40"/>
      <c r="AQ182" s="40"/>
      <c r="AR182" s="40"/>
      <c r="AS182" s="40"/>
      <c r="AT182" s="40"/>
      <c r="AU182" s="40"/>
      <c r="AV182" s="40"/>
      <c r="AW182" s="40"/>
      <c r="AX182" s="40"/>
      <c r="AY182" s="40"/>
      <c r="AZ182" s="40"/>
    </row>
    <row r="183" spans="1:52" s="34" customFormat="1" ht="15">
      <c r="A183" s="248" t="s">
        <v>48</v>
      </c>
      <c r="B183" s="248"/>
      <c r="C183" s="248"/>
      <c r="D183" s="248"/>
      <c r="E183" s="248"/>
      <c r="F183" s="248"/>
      <c r="G183" s="248"/>
      <c r="H183" s="248"/>
      <c r="I183" s="248"/>
      <c r="J183" s="248"/>
      <c r="K183" s="248"/>
      <c r="L183" s="248"/>
      <c r="M183" s="248"/>
      <c r="N183" s="248"/>
      <c r="O183" s="248"/>
      <c r="P183" s="248"/>
      <c r="Q183" s="248"/>
      <c r="R183" s="248"/>
      <c r="S183" s="29"/>
      <c r="T183" s="29"/>
      <c r="U183" s="249">
        <f>AD36</f>
        <v>0</v>
      </c>
      <c r="V183" s="249"/>
      <c r="W183" s="249"/>
      <c r="X183" s="249"/>
      <c r="Y183" s="249"/>
      <c r="Z183" s="249"/>
      <c r="AA183" s="14" t="s">
        <v>117</v>
      </c>
      <c r="AB183" s="250" t="str">
        <f>V34</f>
        <v>ЭПБ/Д</v>
      </c>
      <c r="AC183" s="250"/>
      <c r="AD183" s="250"/>
      <c r="AE183" s="250"/>
      <c r="AF183" s="250"/>
      <c r="AG183" s="250"/>
      <c r="AH183" s="250"/>
      <c r="AI183" s="16"/>
      <c r="AJ183" s="16"/>
      <c r="AK183" s="16"/>
      <c r="AM183" s="13"/>
      <c r="AN183" s="40"/>
      <c r="AO183" s="40"/>
      <c r="AP183" s="40"/>
      <c r="AQ183" s="40"/>
      <c r="AR183" s="40"/>
      <c r="AS183" s="40"/>
      <c r="AT183" s="40"/>
      <c r="AU183" s="40"/>
      <c r="AV183" s="40"/>
      <c r="AW183" s="40"/>
      <c r="AX183" s="40"/>
      <c r="AY183" s="40"/>
      <c r="AZ183" s="40"/>
    </row>
    <row r="184" spans="1:52" s="34" customFormat="1" ht="15">
      <c r="A184" s="14"/>
      <c r="B184" s="14"/>
      <c r="C184" s="14"/>
      <c r="D184" s="14"/>
      <c r="E184" s="14"/>
      <c r="F184" s="14"/>
      <c r="G184" s="14"/>
      <c r="H184" s="14"/>
      <c r="I184" s="14"/>
      <c r="J184" s="14"/>
      <c r="K184" s="14"/>
      <c r="L184" s="14"/>
      <c r="M184" s="14"/>
      <c r="N184" s="14"/>
      <c r="O184" s="14"/>
      <c r="P184" s="14"/>
      <c r="Q184" s="14"/>
      <c r="R184" s="14"/>
      <c r="S184" s="15"/>
      <c r="T184" s="15"/>
      <c r="U184" s="14"/>
      <c r="V184" s="14"/>
      <c r="W184" s="14"/>
      <c r="X184" s="14"/>
      <c r="Y184" s="14"/>
      <c r="Z184" s="14"/>
      <c r="AA184" s="14"/>
      <c r="AB184" s="14"/>
      <c r="AC184" s="14"/>
      <c r="AD184" s="14"/>
      <c r="AE184" s="14"/>
      <c r="AF184" s="14"/>
      <c r="AG184" s="14"/>
      <c r="AH184" s="14"/>
      <c r="AI184" s="14"/>
      <c r="AJ184" s="14"/>
      <c r="AK184" s="14"/>
      <c r="AL184" s="14"/>
      <c r="AM184" s="13"/>
      <c r="AN184" s="40"/>
      <c r="AO184" s="40"/>
      <c r="AP184" s="40"/>
      <c r="AQ184" s="40"/>
      <c r="AR184" s="40"/>
      <c r="AS184" s="40"/>
      <c r="AT184" s="40"/>
      <c r="AU184" s="40"/>
      <c r="AV184" s="40"/>
      <c r="AW184" s="40"/>
      <c r="AX184" s="40"/>
      <c r="AY184" s="40"/>
      <c r="AZ184" s="40"/>
    </row>
    <row r="185" spans="1:52" s="34" customFormat="1" ht="64.5" customHeight="1">
      <c r="A185" s="251" t="s">
        <v>103</v>
      </c>
      <c r="B185" s="251"/>
      <c r="C185" s="251"/>
      <c r="D185" s="242" t="s">
        <v>7</v>
      </c>
      <c r="E185" s="242"/>
      <c r="F185" s="242"/>
      <c r="G185" s="242"/>
      <c r="H185" s="242"/>
      <c r="I185" s="242"/>
      <c r="J185" s="242"/>
      <c r="K185" s="242"/>
      <c r="L185" s="242"/>
      <c r="M185" s="242"/>
      <c r="N185" s="242"/>
      <c r="O185" s="242"/>
      <c r="P185" s="242"/>
      <c r="Q185" s="242"/>
      <c r="R185" s="242"/>
      <c r="S185" s="242"/>
      <c r="T185" s="242"/>
      <c r="U185" s="242"/>
      <c r="V185" s="242"/>
      <c r="W185" s="242"/>
      <c r="X185" s="243" t="s">
        <v>114</v>
      </c>
      <c r="Y185" s="243"/>
      <c r="Z185" s="243"/>
      <c r="AA185" s="243" t="s">
        <v>115</v>
      </c>
      <c r="AB185" s="243"/>
      <c r="AC185" s="243"/>
      <c r="AD185" s="243" t="s">
        <v>54</v>
      </c>
      <c r="AE185" s="243"/>
      <c r="AF185" s="243"/>
      <c r="AG185" s="243" t="s">
        <v>55</v>
      </c>
      <c r="AH185" s="243"/>
      <c r="AI185" s="243"/>
      <c r="AJ185" s="243" t="s">
        <v>56</v>
      </c>
      <c r="AK185" s="243"/>
      <c r="AL185" s="243"/>
      <c r="AM185" s="13"/>
      <c r="AN185" s="40"/>
      <c r="AO185" s="40"/>
      <c r="AP185" s="40"/>
      <c r="AQ185" s="40"/>
      <c r="AR185" s="40"/>
      <c r="AS185" s="40"/>
      <c r="AT185" s="40"/>
      <c r="AU185" s="40"/>
      <c r="AV185" s="40"/>
      <c r="AW185" s="40"/>
      <c r="AX185" s="40"/>
      <c r="AY185" s="40"/>
      <c r="AZ185" s="40"/>
    </row>
    <row r="186" spans="1:52" s="34" customFormat="1" ht="44.25" customHeight="1">
      <c r="A186" s="259">
        <f>A152</f>
        <v>1</v>
      </c>
      <c r="B186" s="259"/>
      <c r="C186" s="259"/>
      <c r="D186" s="236" t="str">
        <f>D152</f>
        <v>Проведение экспертизы промышленной безопасности в отношении декларации промышленной безопасности опасных производственных объектов</v>
      </c>
      <c r="E186" s="236"/>
      <c r="F186" s="236"/>
      <c r="G186" s="236"/>
      <c r="H186" s="236"/>
      <c r="I186" s="236"/>
      <c r="J186" s="236"/>
      <c r="K186" s="236"/>
      <c r="L186" s="236"/>
      <c r="M186" s="236"/>
      <c r="N186" s="236"/>
      <c r="O186" s="236"/>
      <c r="P186" s="236"/>
      <c r="Q186" s="236"/>
      <c r="R186" s="236"/>
      <c r="S186" s="236"/>
      <c r="T186" s="236"/>
      <c r="U186" s="236"/>
      <c r="V186" s="236"/>
      <c r="W186" s="236"/>
      <c r="X186" s="237">
        <f>X152</f>
        <v>1</v>
      </c>
      <c r="Y186" s="237"/>
      <c r="Z186" s="237"/>
      <c r="AA186" s="224">
        <f>AA152</f>
        <v>20.35</v>
      </c>
      <c r="AB186" s="237"/>
      <c r="AC186" s="237"/>
      <c r="AD186" s="224">
        <f>AD152</f>
        <v>20.35</v>
      </c>
      <c r="AE186" s="237"/>
      <c r="AF186" s="237"/>
      <c r="AG186" s="224">
        <f>AG152</f>
        <v>4.07</v>
      </c>
      <c r="AH186" s="237"/>
      <c r="AI186" s="237"/>
      <c r="AJ186" s="224">
        <f>AJ152</f>
        <v>24.42</v>
      </c>
      <c r="AK186" s="224"/>
      <c r="AL186" s="224"/>
      <c r="AM186" s="13"/>
      <c r="AN186" s="40"/>
      <c r="AO186" s="40"/>
      <c r="AP186" s="40"/>
      <c r="AQ186" s="40"/>
      <c r="AR186" s="40"/>
      <c r="AS186" s="40"/>
      <c r="AT186" s="40"/>
      <c r="AU186" s="40"/>
      <c r="AV186" s="40"/>
      <c r="AW186" s="40"/>
      <c r="AX186" s="40"/>
      <c r="AY186" s="40"/>
      <c r="AZ186" s="40"/>
    </row>
    <row r="187" spans="1:52" s="34" customFormat="1" ht="15.75" thickBot="1">
      <c r="A187" s="14"/>
      <c r="B187" s="14"/>
      <c r="C187" s="14"/>
      <c r="D187" s="14"/>
      <c r="E187" s="14"/>
      <c r="F187" s="14"/>
      <c r="G187" s="14"/>
      <c r="H187" s="14"/>
      <c r="I187" s="14"/>
      <c r="J187" s="14"/>
      <c r="K187" s="14"/>
      <c r="L187" s="14"/>
      <c r="M187" s="14"/>
      <c r="N187" s="14"/>
      <c r="O187" s="14"/>
      <c r="P187" s="14"/>
      <c r="Q187" s="14"/>
      <c r="R187" s="14"/>
      <c r="S187" s="15"/>
      <c r="T187" s="14"/>
      <c r="U187" s="14"/>
      <c r="V187" s="17"/>
      <c r="W187" s="14"/>
      <c r="X187" s="19" t="s">
        <v>8</v>
      </c>
      <c r="Y187" s="14"/>
      <c r="Z187" s="14"/>
      <c r="AA187" s="31"/>
      <c r="AB187" s="31"/>
      <c r="AC187" s="31"/>
      <c r="AD187" s="229">
        <f>SUMIF(AD186:AF186,"&gt;0",AD186:AF186)</f>
        <v>20.35</v>
      </c>
      <c r="AE187" s="229"/>
      <c r="AF187" s="229"/>
      <c r="AG187" s="229">
        <f>SUMIF(AG186:AI186,"&gt;0",AG186:AI186)</f>
        <v>4.07</v>
      </c>
      <c r="AH187" s="229"/>
      <c r="AI187" s="229"/>
      <c r="AJ187" s="230">
        <f>SUMIF(AJ186:AL186,"&gt;0",AJ186:AL186)</f>
        <v>24.42</v>
      </c>
      <c r="AK187" s="231"/>
      <c r="AL187" s="232"/>
      <c r="AM187" s="13"/>
      <c r="AN187" s="40"/>
      <c r="AO187" s="40"/>
      <c r="AP187" s="40"/>
      <c r="AQ187" s="40"/>
      <c r="AR187" s="40"/>
      <c r="AS187" s="40"/>
      <c r="AT187" s="40"/>
      <c r="AU187" s="40"/>
      <c r="AV187" s="40"/>
      <c r="AW187" s="40"/>
      <c r="AX187" s="40"/>
      <c r="AY187" s="40"/>
      <c r="AZ187" s="40"/>
    </row>
    <row r="188" spans="1:52" s="34" customFormat="1" ht="3" customHeight="1">
      <c r="A188" s="14"/>
      <c r="B188" s="14"/>
      <c r="C188" s="14"/>
      <c r="D188" s="14"/>
      <c r="E188" s="14"/>
      <c r="F188" s="14"/>
      <c r="G188" s="14"/>
      <c r="H188" s="14"/>
      <c r="I188" s="14"/>
      <c r="J188" s="14"/>
      <c r="K188" s="14"/>
      <c r="L188" s="14"/>
      <c r="M188" s="14"/>
      <c r="N188" s="14"/>
      <c r="O188" s="14"/>
      <c r="P188" s="14"/>
      <c r="Q188" s="14"/>
      <c r="R188" s="14"/>
      <c r="S188" s="15"/>
      <c r="T188" s="15"/>
      <c r="U188" s="14"/>
      <c r="V188" s="14"/>
      <c r="W188" s="14"/>
      <c r="X188" s="14"/>
      <c r="Y188" s="14"/>
      <c r="Z188" s="14"/>
      <c r="AA188" s="14"/>
      <c r="AB188" s="14"/>
      <c r="AC188" s="14"/>
      <c r="AD188" s="14"/>
      <c r="AE188" s="14"/>
      <c r="AF188" s="14"/>
      <c r="AG188" s="14"/>
      <c r="AH188" s="14"/>
      <c r="AI188" s="14"/>
      <c r="AJ188" s="14"/>
      <c r="AK188" s="14"/>
      <c r="AL188" s="14"/>
      <c r="AM188" s="13"/>
      <c r="AN188" s="40"/>
      <c r="AO188" s="40"/>
      <c r="AP188" s="40"/>
      <c r="AQ188" s="40"/>
      <c r="AR188" s="40"/>
      <c r="AS188" s="40"/>
      <c r="AT188" s="40"/>
      <c r="AU188" s="40"/>
      <c r="AV188" s="40"/>
      <c r="AW188" s="40"/>
      <c r="AX188" s="40"/>
      <c r="AY188" s="40"/>
      <c r="AZ188" s="40"/>
    </row>
    <row r="189" spans="1:52" s="34" customFormat="1" ht="15">
      <c r="A189" s="218" t="s">
        <v>9</v>
      </c>
      <c r="B189" s="218"/>
      <c r="C189" s="218"/>
      <c r="D189" s="218"/>
      <c r="E189" s="218"/>
      <c r="F189" s="218"/>
      <c r="G189" s="218"/>
      <c r="H189" s="234" t="str">
        <f>SUBSTITUTE(PROPER(INDEX(n_4,MID(TEXT(AJ187,n0),1,1)+1)&amp;INDEX(n0x,MID(TEXT(AJ187,n0),2,1)+1,MID(TEXT(AJ187,n0),3,1)+1)&amp;IF(-MID(TEXT(AJ187,n0),1,3),"миллиард"&amp;VLOOKUP(MID(TEXT(AJ187,n0),3,1)*AND(MID(TEXT(AJ187,n0),2,1)-1),мил,2),"")&amp;INDEX(n_4,MID(TEXT(AJ187,n0),4,1)+1)&amp;INDEX(n0x,MID(TEXT(AJ187,n0),5,1)+1,MID(TEXT(AJ187,n0),6,1)+1)&amp;IF(-MID(TEXT(AJ187,n0),4,3),"миллион"&amp;VLOOKUP(MID(TEXT(AJ187,n0),6,1)*AND(MID(TEXT(AJ187,n0),5,1)-1),мил,2),"")&amp;INDEX(n_4,MID(TEXT(AJ187,n0),7,1)+1)&amp;INDEX(n1x,MID(TEXT(AJ187,n0),8,1)+1,MID(TEXT(AJ187,n0),9,1)+1)&amp;IF(-MID(TEXT(AJ187,n0),7,3),VLOOKUP(MID(TEXT(AJ187,n0),9,1)*AND(MID(TEXT(AJ187,n0),8,1)-1),тыс,2),"")&amp;INDEX(n_4,MID(TEXT(AJ187,n0),10,1)+1)&amp;INDEX(n0x,MID(TEXT(AJ187,n0),11,1)+1,MID(TEXT(AJ187,n0),12,1)+1)),"z"," ")&amp;IF(TRUNC(TEXT(AJ187,n0)),"","Ноль ")&amp;"рубл"&amp;VLOOKUP(MOD(MAX(MOD(MID(TEXT(AJ187,n0),11,2)-11,100),9),10),{0,"ь ";1,"я ";4,"ей "},2)&amp;RIGHT(TEXT(AJ187,n0),2)&amp;" копе"&amp;VLOOKUP(MOD(MAX(MOD(RIGHT(TEXT(AJ187,n0),2)-11,100),9),10),{0,"йка";1,"йки";4,"ек"},2)</f>
        <v>Двадцать четыре рубля 42 копейки</v>
      </c>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13"/>
      <c r="AN189" s="40"/>
      <c r="AO189" s="40"/>
      <c r="AP189" s="40"/>
      <c r="AQ189" s="40"/>
      <c r="AR189" s="40"/>
      <c r="AS189" s="40"/>
      <c r="AT189" s="40"/>
      <c r="AU189" s="40"/>
      <c r="AV189" s="40"/>
      <c r="AW189" s="40"/>
      <c r="AX189" s="40"/>
      <c r="AY189" s="40"/>
      <c r="AZ189" s="40"/>
    </row>
    <row r="190" spans="1:52" s="34" customFormat="1" ht="15">
      <c r="A190" s="218" t="s">
        <v>18</v>
      </c>
      <c r="B190" s="218"/>
      <c r="C190" s="218"/>
      <c r="D190" s="218"/>
      <c r="E190" s="218"/>
      <c r="F190" s="218"/>
      <c r="G190" s="218"/>
      <c r="H190" s="239" t="str">
        <f>SUBSTITUTE(PROPER(INDEX(n_4,MID(TEXT(AG187,n0),1,1)+1)&amp;INDEX(n0x,MID(TEXT(AG187,n0),2,1)+1,MID(TEXT(AG187,n0),3,1)+1)&amp;IF(-MID(TEXT(AG187,n0),1,3),"миллиард"&amp;VLOOKUP(MID(TEXT(AG187,n0),3,1)*AND(MID(TEXT(AG187,n0),2,1)-1),мил,2),"")&amp;INDEX(n_4,MID(TEXT(AG187,n0),4,1)+1)&amp;INDEX(n0x,MID(TEXT(AG187,n0),5,1)+1,MID(TEXT(AG187,n0),6,1)+1)&amp;IF(-MID(TEXT(AG187,n0),4,3),"миллион"&amp;VLOOKUP(MID(TEXT(AG187,n0),6,1)*AND(MID(TEXT(AG187,n0),5,1)-1),мил,2),"")&amp;INDEX(n_4,MID(TEXT(AG187,n0),7,1)+1)&amp;INDEX(n1x,MID(TEXT(AG187,n0),8,1)+1,MID(TEXT(AG187,n0),9,1)+1)&amp;IF(-MID(TEXT(AG187,n0),7,3),VLOOKUP(MID(TEXT(AG187,n0),9,1)*AND(MID(TEXT(AG187,n0),8,1)-1),тыс,2),"")&amp;INDEX(n_4,MID(TEXT(AG187,n0),10,1)+1)&amp;INDEX(n0x,MID(TEXT(AG187,n0),11,1)+1,MID(TEXT(AG187,n0),12,1)+1)),"z"," ")&amp;IF(TRUNC(TEXT(AG187,n0)),"","Ноль ")&amp;"рубл"&amp;VLOOKUP(MOD(MAX(MOD(MID(TEXT(AG187,n0),11,2)-11,100),9),10),{0,"ь ";1,"я ";4,"ей "},2)&amp;RIGHT(TEXT(AG187,n0),2)&amp;" копе"&amp;VLOOKUP(MOD(MAX(MOD(RIGHT(TEXT(AG187,n0),2)-11,100),9),10),{0,"йка";1,"йки";4,"ек"},2)</f>
        <v>Четыре рубля 07 копеек</v>
      </c>
      <c r="I190" s="239"/>
      <c r="J190" s="239"/>
      <c r="K190" s="239"/>
      <c r="L190" s="239"/>
      <c r="M190" s="239"/>
      <c r="N190" s="239"/>
      <c r="O190" s="239"/>
      <c r="P190" s="239"/>
      <c r="Q190" s="239"/>
      <c r="R190" s="239"/>
      <c r="S190" s="239"/>
      <c r="T190" s="239"/>
      <c r="U190" s="239"/>
      <c r="V190" s="239"/>
      <c r="W190" s="239"/>
      <c r="X190" s="239"/>
      <c r="Y190" s="239"/>
      <c r="Z190" s="239"/>
      <c r="AA190" s="239"/>
      <c r="AB190" s="239"/>
      <c r="AC190" s="239"/>
      <c r="AD190" s="239"/>
      <c r="AE190" s="239"/>
      <c r="AF190" s="239"/>
      <c r="AG190" s="239"/>
      <c r="AH190" s="239"/>
      <c r="AI190" s="239"/>
      <c r="AJ190" s="239"/>
      <c r="AK190" s="239"/>
      <c r="AL190" s="239"/>
      <c r="AM190" s="13"/>
      <c r="AN190" s="40"/>
      <c r="AO190" s="40"/>
      <c r="AP190" s="40"/>
      <c r="AQ190" s="40"/>
      <c r="AR190" s="40"/>
      <c r="AS190" s="40"/>
      <c r="AT190" s="40"/>
      <c r="AU190" s="40"/>
      <c r="AV190" s="40"/>
      <c r="AW190" s="40"/>
      <c r="AX190" s="40"/>
      <c r="AY190" s="40"/>
      <c r="AZ190" s="40"/>
    </row>
    <row r="191" spans="1:52" s="34" customFormat="1" ht="6" customHeight="1">
      <c r="A191" s="14"/>
      <c r="B191" s="14"/>
      <c r="C191" s="14"/>
      <c r="D191" s="14"/>
      <c r="E191" s="14"/>
      <c r="F191" s="14"/>
      <c r="G191" s="14"/>
      <c r="H191" s="14"/>
      <c r="I191" s="14"/>
      <c r="J191" s="14"/>
      <c r="K191" s="14"/>
      <c r="L191" s="14"/>
      <c r="M191" s="14"/>
      <c r="N191" s="14"/>
      <c r="O191" s="14"/>
      <c r="P191" s="14"/>
      <c r="Q191" s="14"/>
      <c r="R191" s="14"/>
      <c r="S191" s="15"/>
      <c r="T191" s="15"/>
      <c r="U191" s="14"/>
      <c r="V191" s="14"/>
      <c r="W191" s="14"/>
      <c r="X191" s="14"/>
      <c r="Y191" s="14"/>
      <c r="Z191" s="14"/>
      <c r="AA191" s="14"/>
      <c r="AB191" s="14"/>
      <c r="AC191" s="14"/>
      <c r="AD191" s="14"/>
      <c r="AE191" s="14"/>
      <c r="AF191" s="14"/>
      <c r="AG191" s="14"/>
      <c r="AH191" s="14"/>
      <c r="AI191" s="14"/>
      <c r="AJ191" s="14"/>
      <c r="AK191" s="14"/>
      <c r="AL191" s="14"/>
      <c r="AM191" s="13"/>
      <c r="AN191" s="40"/>
      <c r="AO191" s="40"/>
      <c r="AP191" s="40"/>
      <c r="AQ191" s="40"/>
      <c r="AR191" s="40"/>
      <c r="AS191" s="40"/>
      <c r="AT191" s="40"/>
      <c r="AU191" s="40"/>
      <c r="AV191" s="40"/>
      <c r="AW191" s="40"/>
      <c r="AX191" s="40"/>
      <c r="AY191" s="40"/>
      <c r="AZ191" s="40"/>
    </row>
    <row r="192" spans="1:52" s="34" customFormat="1" ht="15">
      <c r="A192" s="258" t="s">
        <v>51</v>
      </c>
      <c r="B192" s="258"/>
      <c r="C192" s="258"/>
      <c r="D192" s="258"/>
      <c r="E192" s="258"/>
      <c r="F192" s="258"/>
      <c r="G192" s="258"/>
      <c r="H192" s="258"/>
      <c r="I192" s="258"/>
      <c r="J192" s="258"/>
      <c r="K192" s="258"/>
      <c r="L192" s="258"/>
      <c r="M192" s="258"/>
      <c r="N192" s="258"/>
      <c r="O192" s="258"/>
      <c r="P192" s="258"/>
      <c r="Q192" s="258"/>
      <c r="R192" s="258"/>
      <c r="S192" s="258"/>
      <c r="T192" s="258"/>
      <c r="U192" s="258"/>
      <c r="V192" s="258"/>
      <c r="W192" s="258"/>
      <c r="X192" s="258"/>
      <c r="Y192" s="258"/>
      <c r="Z192" s="258"/>
      <c r="AA192" s="258"/>
      <c r="AB192" s="258"/>
      <c r="AC192" s="258"/>
      <c r="AD192" s="258"/>
      <c r="AE192" s="258"/>
      <c r="AF192" s="258"/>
      <c r="AG192" s="258"/>
      <c r="AH192" s="258"/>
      <c r="AI192" s="258"/>
      <c r="AJ192" s="258"/>
      <c r="AK192" s="258"/>
      <c r="AL192" s="258"/>
      <c r="AM192" s="258"/>
      <c r="AN192" s="40"/>
      <c r="AO192" s="40"/>
      <c r="AP192" s="40"/>
      <c r="AQ192" s="40"/>
      <c r="AR192" s="40"/>
      <c r="AS192" s="40"/>
      <c r="AT192" s="40"/>
      <c r="AU192" s="40"/>
      <c r="AV192" s="40"/>
      <c r="AW192" s="40"/>
      <c r="AX192" s="40"/>
      <c r="AY192" s="40"/>
      <c r="AZ192" s="40"/>
    </row>
    <row r="193" spans="1:52" s="34" customFormat="1" ht="15">
      <c r="A193" s="248" t="s">
        <v>20</v>
      </c>
      <c r="B193" s="248"/>
      <c r="C193" s="248"/>
      <c r="D193" s="248"/>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13"/>
      <c r="AN193" s="40"/>
      <c r="AO193" s="40"/>
      <c r="AP193" s="40"/>
      <c r="AQ193" s="40"/>
      <c r="AR193" s="40"/>
      <c r="AS193" s="40"/>
      <c r="AT193" s="40"/>
      <c r="AU193" s="40"/>
      <c r="AV193" s="40"/>
      <c r="AW193" s="40"/>
      <c r="AX193" s="40"/>
      <c r="AY193" s="40"/>
      <c r="AZ193" s="40"/>
    </row>
    <row r="194" spans="1:52" s="34" customFormat="1" ht="15">
      <c r="A194" s="248" t="s">
        <v>50</v>
      </c>
      <c r="B194" s="248"/>
      <c r="C194" s="248"/>
      <c r="D194" s="248"/>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13"/>
      <c r="AN194" s="40"/>
      <c r="AO194" s="40"/>
      <c r="AP194" s="40"/>
      <c r="AQ194" s="40"/>
      <c r="AR194" s="40"/>
      <c r="AS194" s="40"/>
      <c r="AT194" s="40"/>
      <c r="AU194" s="40"/>
      <c r="AV194" s="40"/>
      <c r="AW194" s="40"/>
      <c r="AX194" s="40"/>
      <c r="AY194" s="40"/>
      <c r="AZ194" s="40"/>
    </row>
    <row r="195" spans="1:52" s="34" customFormat="1" ht="15">
      <c r="A195" s="47"/>
      <c r="B195" s="47"/>
      <c r="C195" s="47"/>
      <c r="D195" s="47"/>
      <c r="E195" s="47"/>
      <c r="F195" s="47"/>
      <c r="G195" s="47"/>
      <c r="H195" s="47"/>
      <c r="I195" s="47"/>
      <c r="J195" s="47"/>
      <c r="K195" s="47"/>
      <c r="L195" s="47"/>
      <c r="M195" s="47"/>
      <c r="N195" s="47"/>
      <c r="O195" s="47"/>
      <c r="P195" s="47"/>
      <c r="Q195" s="47"/>
      <c r="R195" s="47"/>
      <c r="S195" s="47"/>
      <c r="T195" s="15"/>
      <c r="U195" s="14"/>
      <c r="V195" s="14"/>
      <c r="W195" s="14"/>
      <c r="X195" s="14"/>
      <c r="Y195" s="14"/>
      <c r="Z195" s="14"/>
      <c r="AA195" s="14"/>
      <c r="AB195" s="14"/>
      <c r="AC195" s="14"/>
      <c r="AD195" s="14"/>
      <c r="AE195" s="14"/>
      <c r="AF195" s="14"/>
      <c r="AG195" s="14"/>
      <c r="AH195" s="14"/>
      <c r="AI195" s="14"/>
      <c r="AJ195" s="14"/>
      <c r="AK195" s="14"/>
      <c r="AL195" s="14"/>
      <c r="AM195" s="13"/>
      <c r="AN195" s="40"/>
      <c r="AO195" s="40"/>
      <c r="AP195" s="40"/>
      <c r="AQ195" s="40"/>
      <c r="AR195" s="40"/>
      <c r="AS195" s="40"/>
      <c r="AT195" s="40"/>
      <c r="AU195" s="40"/>
      <c r="AV195" s="40"/>
      <c r="AW195" s="40"/>
      <c r="AX195" s="40"/>
      <c r="AY195" s="40"/>
      <c r="AZ195" s="40"/>
    </row>
    <row r="196" spans="1:52" s="34" customFormat="1" ht="74.25" customHeight="1">
      <c r="A196" s="252" t="str">
        <f>T92</f>
        <v>Начальник Брестского областного 
управления Госпромнадзора
___________________________ И.Г.Калишук</v>
      </c>
      <c r="B196" s="252"/>
      <c r="C196" s="252"/>
      <c r="D196" s="252"/>
      <c r="E196" s="252"/>
      <c r="F196" s="252"/>
      <c r="G196" s="252"/>
      <c r="H196" s="252"/>
      <c r="I196" s="252"/>
      <c r="J196" s="252"/>
      <c r="K196" s="252"/>
      <c r="L196" s="252"/>
      <c r="M196" s="252"/>
      <c r="N196" s="252"/>
      <c r="O196" s="252"/>
      <c r="P196" s="252"/>
      <c r="Q196" s="252"/>
      <c r="R196" s="252"/>
      <c r="S196" s="252"/>
      <c r="T196" s="15"/>
      <c r="U196" s="15"/>
      <c r="V196" s="15"/>
      <c r="W196" s="15"/>
      <c r="X196" s="15"/>
      <c r="Y196" s="15"/>
      <c r="Z196" s="15"/>
      <c r="AA196" s="15"/>
      <c r="AB196" s="15"/>
      <c r="AC196" s="15"/>
      <c r="AD196" s="15"/>
      <c r="AE196" s="15"/>
      <c r="AF196" s="15"/>
      <c r="AG196" s="15"/>
      <c r="AH196" s="15"/>
      <c r="AI196" s="15"/>
      <c r="AJ196" s="15"/>
      <c r="AK196" s="15"/>
      <c r="AL196" s="15"/>
      <c r="AM196" s="13"/>
      <c r="AN196" s="40"/>
      <c r="AO196" s="40"/>
      <c r="AP196" s="40"/>
      <c r="AQ196" s="40"/>
      <c r="AR196" s="40"/>
      <c r="AS196" s="40"/>
      <c r="AT196" s="40"/>
      <c r="AU196" s="40"/>
      <c r="AV196" s="40"/>
      <c r="AW196" s="40"/>
      <c r="AX196" s="40"/>
      <c r="AY196" s="40"/>
      <c r="AZ196" s="40"/>
    </row>
    <row r="197" spans="1:52" s="34" customFormat="1" ht="8.25" customHeight="1">
      <c r="A197" s="253"/>
      <c r="B197" s="253"/>
      <c r="C197" s="253"/>
      <c r="D197" s="253"/>
      <c r="E197" s="253"/>
      <c r="F197" s="253"/>
      <c r="G197" s="253"/>
      <c r="H197" s="253"/>
      <c r="I197" s="253"/>
      <c r="J197" s="253"/>
      <c r="K197" s="253"/>
      <c r="L197" s="253"/>
      <c r="M197" s="253"/>
      <c r="N197" s="253"/>
      <c r="O197" s="253"/>
      <c r="P197" s="253"/>
      <c r="Q197" s="253"/>
      <c r="R197" s="253"/>
      <c r="S197" s="253"/>
      <c r="T197" s="15"/>
      <c r="U197" s="254"/>
      <c r="V197" s="254"/>
      <c r="W197" s="254"/>
      <c r="X197" s="254"/>
      <c r="Y197" s="254"/>
      <c r="Z197" s="254"/>
      <c r="AA197" s="254"/>
      <c r="AB197" s="254"/>
      <c r="AC197" s="254"/>
      <c r="AD197" s="254"/>
      <c r="AE197" s="254"/>
      <c r="AF197" s="255"/>
      <c r="AG197" s="255"/>
      <c r="AH197" s="255"/>
      <c r="AI197" s="255"/>
      <c r="AJ197" s="255"/>
      <c r="AK197" s="255"/>
      <c r="AL197" s="255"/>
      <c r="AM197" s="13"/>
      <c r="AN197" s="40"/>
      <c r="AO197" s="40"/>
      <c r="AP197" s="40"/>
      <c r="AQ197" s="40"/>
      <c r="AR197" s="40"/>
      <c r="AS197" s="40"/>
      <c r="AT197" s="40"/>
      <c r="AU197" s="40"/>
      <c r="AV197" s="40"/>
      <c r="AW197" s="40"/>
      <c r="AX197" s="40"/>
      <c r="AY197" s="40"/>
      <c r="AZ197" s="40"/>
    </row>
    <row r="198" spans="1:52" s="34" customFormat="1" ht="15">
      <c r="A198" s="13" t="s">
        <v>11</v>
      </c>
      <c r="B198" s="13"/>
      <c r="C198" s="13"/>
      <c r="D198" s="13"/>
      <c r="E198" s="13"/>
      <c r="F198" s="13"/>
      <c r="G198" s="13"/>
      <c r="H198" s="13"/>
      <c r="I198" s="13"/>
      <c r="J198" s="13"/>
      <c r="K198" s="13"/>
      <c r="L198" s="13"/>
      <c r="M198" s="13"/>
      <c r="N198" s="13"/>
      <c r="O198" s="13"/>
      <c r="P198" s="13"/>
      <c r="Q198" s="13"/>
      <c r="R198" s="13"/>
      <c r="S198" s="16"/>
      <c r="T198" s="16"/>
      <c r="U198" s="13"/>
      <c r="V198" s="13"/>
      <c r="W198" s="13"/>
      <c r="X198" s="13"/>
      <c r="Y198" s="13"/>
      <c r="Z198" s="13"/>
      <c r="AA198" s="13"/>
      <c r="AB198" s="13"/>
      <c r="AC198" s="13"/>
      <c r="AD198" s="13"/>
      <c r="AE198" s="13"/>
      <c r="AF198" s="13"/>
      <c r="AG198" s="13"/>
      <c r="AH198" s="13"/>
      <c r="AI198" s="13"/>
      <c r="AJ198" s="13"/>
      <c r="AK198" s="13"/>
      <c r="AL198" s="13"/>
      <c r="AM198" s="13"/>
      <c r="AN198" s="40"/>
      <c r="AO198" s="40"/>
      <c r="AP198" s="40"/>
      <c r="AQ198" s="40"/>
      <c r="AR198" s="40"/>
      <c r="AS198" s="40"/>
      <c r="AT198" s="40"/>
      <c r="AU198" s="40"/>
      <c r="AV198" s="40"/>
      <c r="AW198" s="40"/>
      <c r="AX198" s="40"/>
      <c r="AY198" s="40"/>
      <c r="AZ198" s="40"/>
    </row>
    <row r="199" spans="1:52" s="34" customFormat="1" ht="15">
      <c r="A199" s="13"/>
      <c r="B199" s="13"/>
      <c r="C199" s="13"/>
      <c r="D199" s="13"/>
      <c r="E199" s="13"/>
      <c r="F199" s="13"/>
      <c r="G199" s="13"/>
      <c r="H199" s="13"/>
      <c r="I199" s="13"/>
      <c r="J199" s="13"/>
      <c r="K199" s="13"/>
      <c r="L199" s="13"/>
      <c r="M199" s="13"/>
      <c r="N199" s="13"/>
      <c r="O199" s="13"/>
      <c r="P199" s="13"/>
      <c r="Q199" s="13"/>
      <c r="R199" s="13"/>
      <c r="S199" s="16"/>
      <c r="T199" s="16"/>
      <c r="U199" s="13"/>
      <c r="V199" s="13"/>
      <c r="W199" s="13"/>
      <c r="X199" s="13"/>
      <c r="Y199" s="13"/>
      <c r="Z199" s="13"/>
      <c r="AA199" s="13"/>
      <c r="AB199" s="13"/>
      <c r="AC199" s="13"/>
      <c r="AD199" s="13"/>
      <c r="AE199" s="13"/>
      <c r="AF199" s="13"/>
      <c r="AG199" s="13"/>
      <c r="AH199" s="13"/>
      <c r="AI199" s="13"/>
      <c r="AJ199" s="13"/>
      <c r="AK199" s="13"/>
      <c r="AL199" s="13"/>
      <c r="AM199" s="13"/>
      <c r="AN199" s="40"/>
      <c r="AO199" s="40"/>
      <c r="AP199" s="40"/>
      <c r="AQ199" s="40"/>
      <c r="AR199" s="40"/>
      <c r="AS199" s="40"/>
      <c r="AT199" s="40"/>
      <c r="AU199" s="40"/>
      <c r="AV199" s="40"/>
      <c r="AW199" s="40"/>
      <c r="AX199" s="40"/>
      <c r="AY199" s="40"/>
      <c r="AZ199" s="40"/>
    </row>
    <row r="200" spans="53:59" ht="15">
      <c r="BA200" s="34"/>
      <c r="BB200" s="34"/>
      <c r="BC200" s="34"/>
      <c r="BD200" s="34"/>
      <c r="BE200" s="34"/>
      <c r="BF200" s="34"/>
      <c r="BG200" s="34"/>
    </row>
    <row r="201" spans="53:59" ht="15">
      <c r="BA201" s="34"/>
      <c r="BB201" s="34"/>
      <c r="BC201" s="34"/>
      <c r="BD201" s="34"/>
      <c r="BE201" s="34"/>
      <c r="BF201" s="34"/>
      <c r="BG201" s="34"/>
    </row>
  </sheetData>
  <sheetProtection password="CE2C" sheet="1" formatCells="0" formatColumns="0" formatRows="0" selectLockedCells="1"/>
  <mergeCells count="242">
    <mergeCell ref="U15:AL15"/>
    <mergeCell ref="A192:AM192"/>
    <mergeCell ref="A193:AL193"/>
    <mergeCell ref="A194:AL194"/>
    <mergeCell ref="H190:AL190"/>
    <mergeCell ref="AG185:AI185"/>
    <mergeCell ref="AJ185:AL185"/>
    <mergeCell ref="A186:C186"/>
    <mergeCell ref="D186:W186"/>
    <mergeCell ref="X186:Z186"/>
    <mergeCell ref="A196:S196"/>
    <mergeCell ref="A197:S197"/>
    <mergeCell ref="U197:AE197"/>
    <mergeCell ref="AF197:AL197"/>
    <mergeCell ref="AD187:AF187"/>
    <mergeCell ref="AG187:AI187"/>
    <mergeCell ref="AJ187:AL187"/>
    <mergeCell ref="A189:G189"/>
    <mergeCell ref="H189:AL189"/>
    <mergeCell ref="A190:G190"/>
    <mergeCell ref="AA186:AC186"/>
    <mergeCell ref="AD186:AF186"/>
    <mergeCell ref="AG186:AI186"/>
    <mergeCell ref="AJ186:AL186"/>
    <mergeCell ref="I181:AL181"/>
    <mergeCell ref="I182:AL182"/>
    <mergeCell ref="A183:R183"/>
    <mergeCell ref="U183:Z183"/>
    <mergeCell ref="AB183:AH183"/>
    <mergeCell ref="A185:C185"/>
    <mergeCell ref="D185:W185"/>
    <mergeCell ref="X185:Z185"/>
    <mergeCell ref="AA185:AC185"/>
    <mergeCell ref="AD185:AF185"/>
    <mergeCell ref="A168:AM168"/>
    <mergeCell ref="A171:R171"/>
    <mergeCell ref="AF171:AL171"/>
    <mergeCell ref="A172:U178"/>
    <mergeCell ref="AF172:AK172"/>
    <mergeCell ref="A180:G180"/>
    <mergeCell ref="I180:AL180"/>
    <mergeCell ref="H156:AL156"/>
    <mergeCell ref="A157:AL157"/>
    <mergeCell ref="A158:H158"/>
    <mergeCell ref="I158:AL158"/>
    <mergeCell ref="A162:S165"/>
    <mergeCell ref="V162:AL163"/>
    <mergeCell ref="V165:AC165"/>
    <mergeCell ref="AD165:AL165"/>
    <mergeCell ref="AJ152:AL152"/>
    <mergeCell ref="AD153:AF153"/>
    <mergeCell ref="AG153:AI153"/>
    <mergeCell ref="AJ153:AL153"/>
    <mergeCell ref="A154:AL154"/>
    <mergeCell ref="A155:G155"/>
    <mergeCell ref="H155:AL155"/>
    <mergeCell ref="A152:C152"/>
    <mergeCell ref="D152:W152"/>
    <mergeCell ref="X152:Z152"/>
    <mergeCell ref="AA152:AC152"/>
    <mergeCell ref="AD152:AF152"/>
    <mergeCell ref="AG152:AI152"/>
    <mergeCell ref="A149:AL149"/>
    <mergeCell ref="A151:C151"/>
    <mergeCell ref="D151:W151"/>
    <mergeCell ref="X151:Z151"/>
    <mergeCell ref="AA151:AC151"/>
    <mergeCell ref="AD151:AF151"/>
    <mergeCell ref="AG151:AI151"/>
    <mergeCell ref="AJ151:AL151"/>
    <mergeCell ref="N145:R145"/>
    <mergeCell ref="S145:Y145"/>
    <mergeCell ref="B147:K147"/>
    <mergeCell ref="L147:T147"/>
    <mergeCell ref="W147:AB147"/>
    <mergeCell ref="B148:C148"/>
    <mergeCell ref="E148:K148"/>
    <mergeCell ref="A134:P134"/>
    <mergeCell ref="R134:AL134"/>
    <mergeCell ref="A135:P143"/>
    <mergeCell ref="R135:AL136"/>
    <mergeCell ref="R138:AL139"/>
    <mergeCell ref="R140:AL140"/>
    <mergeCell ref="R141:AM144"/>
    <mergeCell ref="A124:C124"/>
    <mergeCell ref="D124:Z124"/>
    <mergeCell ref="AA124:AF124"/>
    <mergeCell ref="AG124:AL124"/>
    <mergeCell ref="A125:AL125"/>
    <mergeCell ref="V129:AC129"/>
    <mergeCell ref="AD129:AL129"/>
    <mergeCell ref="D122:Z122"/>
    <mergeCell ref="AA122:AF122"/>
    <mergeCell ref="AG122:AL122"/>
    <mergeCell ref="A123:C123"/>
    <mergeCell ref="D123:Z123"/>
    <mergeCell ref="AA123:AF123"/>
    <mergeCell ref="AG123:AL123"/>
    <mergeCell ref="A122:C122"/>
    <mergeCell ref="A120:C120"/>
    <mergeCell ref="D120:Z120"/>
    <mergeCell ref="AA120:AF120"/>
    <mergeCell ref="AG120:AL120"/>
    <mergeCell ref="A121:C121"/>
    <mergeCell ref="D121:Z121"/>
    <mergeCell ref="AA121:AF121"/>
    <mergeCell ref="AG121:AL121"/>
    <mergeCell ref="A117:I117"/>
    <mergeCell ref="K117:AK117"/>
    <mergeCell ref="A119:C119"/>
    <mergeCell ref="D119:Z119"/>
    <mergeCell ref="AA119:AF119"/>
    <mergeCell ref="AG119:AL119"/>
    <mergeCell ref="A115:J115"/>
    <mergeCell ref="K115:R115"/>
    <mergeCell ref="S115:T115"/>
    <mergeCell ref="U115:AH115"/>
    <mergeCell ref="A116:L116"/>
    <mergeCell ref="M116:AK116"/>
    <mergeCell ref="A109:AL109"/>
    <mergeCell ref="A110:AK110"/>
    <mergeCell ref="A111:K111"/>
    <mergeCell ref="L111:AL111"/>
    <mergeCell ref="A112:AL112"/>
    <mergeCell ref="A113:AL113"/>
    <mergeCell ref="A105:O105"/>
    <mergeCell ref="P105:Z105"/>
    <mergeCell ref="AA105:AL105"/>
    <mergeCell ref="A106:AL106"/>
    <mergeCell ref="A107:AK107"/>
    <mergeCell ref="A108:AL108"/>
    <mergeCell ref="L101:P101"/>
    <mergeCell ref="R101:AA101"/>
    <mergeCell ref="A103:AL103"/>
    <mergeCell ref="A104:AL104"/>
    <mergeCell ref="F101:K101"/>
    <mergeCell ref="M100:Y100"/>
    <mergeCell ref="A91:Q92"/>
    <mergeCell ref="A94:G94"/>
    <mergeCell ref="K94:R94"/>
    <mergeCell ref="A96:I96"/>
    <mergeCell ref="T96:AB96"/>
    <mergeCell ref="T92:AK94"/>
    <mergeCell ref="A64:AL64"/>
    <mergeCell ref="A65:AL65"/>
    <mergeCell ref="A68:AL68"/>
    <mergeCell ref="A81:S81"/>
    <mergeCell ref="T81:AL81"/>
    <mergeCell ref="A82:Q82"/>
    <mergeCell ref="T82:AL90"/>
    <mergeCell ref="A83:K83"/>
    <mergeCell ref="A84:Q84"/>
    <mergeCell ref="A87:Q90"/>
    <mergeCell ref="A57:AL57"/>
    <mergeCell ref="A58:AL58"/>
    <mergeCell ref="A59:AL59"/>
    <mergeCell ref="A60:L60"/>
    <mergeCell ref="M60:AL60"/>
    <mergeCell ref="A63:AL63"/>
    <mergeCell ref="A62:AL62"/>
    <mergeCell ref="A61:AL61"/>
    <mergeCell ref="A51:AL51"/>
    <mergeCell ref="A53:AL53"/>
    <mergeCell ref="A54:AL54"/>
    <mergeCell ref="A56:I56"/>
    <mergeCell ref="K56:AK56"/>
    <mergeCell ref="O55:AK55"/>
    <mergeCell ref="A55:N55"/>
    <mergeCell ref="A52:AL52"/>
    <mergeCell ref="A43:AL43"/>
    <mergeCell ref="A45:K45"/>
    <mergeCell ref="L45:AL45"/>
    <mergeCell ref="A46:AL46"/>
    <mergeCell ref="A48:AL48"/>
    <mergeCell ref="A49:AL49"/>
    <mergeCell ref="A44:AL44"/>
    <mergeCell ref="A41:AK41"/>
    <mergeCell ref="P34:U34"/>
    <mergeCell ref="V34:AC34"/>
    <mergeCell ref="B25:AJ25"/>
    <mergeCell ref="AJ36:AL36"/>
    <mergeCell ref="I30:P30"/>
    <mergeCell ref="A35:AM35"/>
    <mergeCell ref="Q30:AL30"/>
    <mergeCell ref="B11:AL11"/>
    <mergeCell ref="I28:P28"/>
    <mergeCell ref="A80:AL80"/>
    <mergeCell ref="A66:AL66"/>
    <mergeCell ref="A76:AL76"/>
    <mergeCell ref="A70:AL70"/>
    <mergeCell ref="A67:AL67"/>
    <mergeCell ref="A73:AL73"/>
    <mergeCell ref="A69:AL69"/>
    <mergeCell ref="A77:AL77"/>
    <mergeCell ref="A85:Q85"/>
    <mergeCell ref="N9:S9"/>
    <mergeCell ref="Q28:AL28"/>
    <mergeCell ref="B12:AL12"/>
    <mergeCell ref="A74:AL74"/>
    <mergeCell ref="A79:AL79"/>
    <mergeCell ref="A75:AL75"/>
    <mergeCell ref="A78:AL78"/>
    <mergeCell ref="B23:AL23"/>
    <mergeCell ref="P39:Z39"/>
    <mergeCell ref="P99:W99"/>
    <mergeCell ref="W6:AL6"/>
    <mergeCell ref="A71:AL71"/>
    <mergeCell ref="A72:AL72"/>
    <mergeCell ref="A86:Q86"/>
    <mergeCell ref="A47:AL47"/>
    <mergeCell ref="A37:AL37"/>
    <mergeCell ref="A42:AL42"/>
    <mergeCell ref="B13:U13"/>
    <mergeCell ref="V13:AL13"/>
    <mergeCell ref="A1:AM2"/>
    <mergeCell ref="B16:AL16"/>
    <mergeCell ref="B14:AL14"/>
    <mergeCell ref="B28:H28"/>
    <mergeCell ref="B22:AL22"/>
    <mergeCell ref="B21:AL21"/>
    <mergeCell ref="W5:AK5"/>
    <mergeCell ref="B10:AL10"/>
    <mergeCell ref="B20:AJ20"/>
    <mergeCell ref="A38:AL38"/>
    <mergeCell ref="A40:AL40"/>
    <mergeCell ref="AD36:AI36"/>
    <mergeCell ref="B19:AL19"/>
    <mergeCell ref="AA39:AL39"/>
    <mergeCell ref="A36:H36"/>
    <mergeCell ref="A39:O39"/>
    <mergeCell ref="B15:T15"/>
    <mergeCell ref="Q50:AC50"/>
    <mergeCell ref="M114:W114"/>
    <mergeCell ref="A114:L114"/>
    <mergeCell ref="A127:S130"/>
    <mergeCell ref="V127:AL127"/>
    <mergeCell ref="B18:AL18"/>
    <mergeCell ref="B30:H30"/>
    <mergeCell ref="B24:AL24"/>
  </mergeCells>
  <dataValidations count="2">
    <dataValidation type="list" allowBlank="1" showInputMessage="1" showErrorMessage="1" sqref="W6:AL6">
      <formula1>$BA$2:$BA$29</formula1>
    </dataValidation>
    <dataValidation type="list" allowBlank="1" showInputMessage="1" showErrorMessage="1" sqref="V13:AL13">
      <formula1>$BA$31:$BA$33</formula1>
    </dataValidation>
  </dataValidations>
  <printOptions horizontalCentered="1"/>
  <pageMargins left="0.2362204724409449" right="0.2362204724409449" top="0.1968503937007874" bottom="0.1968503937007874" header="0" footer="0"/>
  <pageSetup blackAndWhite="1" fitToHeight="0" fitToWidth="1" horizontalDpi="600" verticalDpi="600" orientation="portrait" paperSize="9" scale="97" r:id="rId3"/>
  <rowBreaks count="4" manualBreakCount="4">
    <brk id="31" max="38" man="1"/>
    <brk id="97" max="38" man="1"/>
    <brk id="131" max="38" man="1"/>
    <brk id="167" max="38" man="1"/>
  </rowBreaks>
  <legacyDrawing r:id="rId2"/>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12</v>
      </c>
    </row>
    <row r="2" ht="12.75">
      <c r="B2" s="2" t="s">
        <v>13</v>
      </c>
    </row>
    <row r="3" ht="12.75">
      <c r="C3" s="2"/>
    </row>
    <row r="4" spans="2:14" s="6" customFormat="1" ht="12.75">
      <c r="B4" s="4" t="s">
        <v>14</v>
      </c>
      <c r="C4" s="5" t="s">
        <v>15</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16</v>
      </c>
      <c r="C17" s="8"/>
      <c r="K17" s="3"/>
      <c r="L17" s="3"/>
      <c r="M17" s="3"/>
      <c r="N17" s="3"/>
    </row>
    <row r="18" spans="2:3" ht="12.75">
      <c r="B18" s="7">
        <f ca="1">ROUND((RAND()*1000000),2)</f>
        <v>266779.37</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Двести шестьдесят шесть тысяч семьсот семьдесят девять рублей 37 копеек</v>
      </c>
    </row>
    <row r="19" spans="2:3" ht="12.75">
      <c r="B19" s="7">
        <f ca="1">ROUND((RAND()*10000000),2)</f>
        <v>6707721.71</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Шесть миллионов семьсот семь тысяч семьсот двадцать один рубль 71 копейка</v>
      </c>
    </row>
    <row r="20" spans="2:3" ht="12.75">
      <c r="B20" s="7">
        <f ca="1">ROUND((RAND()*100000000),2)</f>
        <v>11659501.78</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Одиннадцать миллионов шестьсот пятьдесят девять тысяч пятьсот один рубль 78 копеек</v>
      </c>
    </row>
    <row r="21" spans="2:3" ht="12.75">
      <c r="B21" s="7">
        <f ca="1">ROUND((RAND()*1000000000),2)</f>
        <v>446454799.21</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Четыреста сорок шесть миллионов четыреста пятьдесят четыре тысячи семьсот девяносто девять рублей 21 копейка</v>
      </c>
    </row>
    <row r="22" spans="2:3" ht="12.75">
      <c r="B22" s="7">
        <f ca="1">ROUND((RAND()*1000000000000),2)</f>
        <v>730053379522.06</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Семьсот тридцать миллиардов пятьдесят три миллиона триста семьдесят девять тысяч пятьсот двадцать два рубля 06 копеек</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kalugina</cp:lastModifiedBy>
  <cp:lastPrinted>2024-04-30T12:48:00Z</cp:lastPrinted>
  <dcterms:created xsi:type="dcterms:W3CDTF">2021-04-16T08:52:42Z</dcterms:created>
  <dcterms:modified xsi:type="dcterms:W3CDTF">2024-07-05T13:45:52Z</dcterms:modified>
  <cp:category/>
  <cp:version/>
  <cp:contentType/>
  <cp:contentStatus/>
</cp:coreProperties>
</file>