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40" yWindow="390" windowWidth="14205" windowHeight="9285" activeTab="0"/>
  </bookViews>
  <sheets>
    <sheet name="Лист1" sheetId="1" r:id="rId1"/>
    <sheet name="Формула 2" sheetId="2" state="hidden" r:id="rId2"/>
  </sheets>
  <definedNames>
    <definedName name="n_1">{"","одинz","дваz","триz","четыреz","пятьz","шестьz","семьz","восемьz","девятьz"}</definedName>
    <definedName name="n_2">{"десятьz","одиннадцатьz","двенадцатьz","тринадцатьz","четырнадцатьz","пятнадцатьz","шестнадцатьz","семнадцатьz","восемнадцатьz","девятнадцатьz"}</definedName>
    <definedName name="n_3">{"";1;"двадцатьz";"тридцатьz";"сорокz";"пятьдесятz";"шестьдесятz";"семьдесятz";"восемьдесятz";"девяностоz"}</definedName>
    <definedName name="n_4">{"","стоz","двестиz","тристаz","четырестаz","пятьсотz","шестьсотz","семьсотz","восемьсотz","девятьсотz"}</definedName>
    <definedName name="n_5">{"","однаz","двеz","триz","четыреz","пятьz","шестьz","семьz","восемьz","девятьz"}</definedName>
    <definedName name="n0">"000000000000"&amp;MID(1/2,2,1)&amp;"00"</definedName>
    <definedName name="n0x">IF(n_3=1,n_2,n_3&amp;n_1)</definedName>
    <definedName name="n1x">IF(n_3=1,n_2,n_3&amp;n_5)</definedName>
    <definedName name="ИСТОЧНИК">#REF!</definedName>
    <definedName name="мил">{0,"овz";1,"z";2,"аz";5,"овz"}</definedName>
    <definedName name="_xlnm.Print_Area" localSheetId="0">'Лист1'!$A$3:$AM$199</definedName>
    <definedName name="тыс">{0,"тысячz";1,"тысячаz";2,"тысячиz";5,"тысячz"}</definedName>
  </definedNames>
  <calcPr fullCalcOnLoad="1"/>
</workbook>
</file>

<file path=xl/comments1.xml><?xml version="1.0" encoding="utf-8"?>
<comments xmlns="http://schemas.openxmlformats.org/spreadsheetml/2006/main">
  <authors>
    <author>Aliabeva</author>
    <author>Putiata</author>
  </authors>
  <commentList>
    <comment ref="V34" authorId="0">
      <text>
        <r>
          <rPr>
            <sz val="9"/>
            <rFont val="Tahoma"/>
            <family val="2"/>
          </rPr>
          <t xml:space="preserve">
Заполняет Госпромнадзор при регистрации договора.
Номер автоматически переходит в акт и счет</t>
        </r>
      </text>
    </comment>
    <comment ref="A40" authorId="1">
      <text>
        <r>
          <rPr>
            <sz val="9"/>
            <rFont val="Tahoma"/>
            <family val="2"/>
          </rPr>
          <t xml:space="preserve">
НАИМЕНОВАНИЕ СУБЪЕКТА АВТОМАТИЧЕСКИ ПОПАДАЕТ В ГРАФУ ЗАКАЗЧИК (наименование юридического лица) В КОНЦЕ ДОГОВОРА И В ПРОТОКОЛ СОГЛАСОВАНИЯ ЦЕНЫ
</t>
        </r>
      </text>
    </comment>
    <comment ref="A91" authorId="0">
      <text>
        <r>
          <rPr>
            <sz val="9"/>
            <rFont val="Tahoma"/>
            <family val="2"/>
          </rPr>
          <t xml:space="preserve">
ДАННЫЕ АВТОМАТИЧЕСКИ ПОПАДАЮТ В ПРОТОКОЛ СОГЛАСОВАНИЯ ЦЕНЫ, АКТ И СЧЕТ.</t>
        </r>
      </text>
    </comment>
    <comment ref="K94" authorId="0">
      <text>
        <r>
          <rPr>
            <sz val="9"/>
            <rFont val="Tahoma"/>
            <family val="2"/>
          </rPr>
          <t xml:space="preserve">
ДАННЫЕ АВТОМАТИЧЕСКИ ПОПАДАЮТ В ПРОТОКОЛ СОГЛАСОВАНИЯ ЦЕНЫ, АКТ И СЧЕТ.</t>
        </r>
      </text>
    </comment>
    <comment ref="W6" authorId="0">
      <text>
        <r>
          <rPr>
            <sz val="9"/>
            <rFont val="Tahoma"/>
            <family val="2"/>
          </rPr>
          <t xml:space="preserve">
ВЫБРАТЬ ИЗ СПИСКА УПРАВЛЕНИЕ ПО МЕСТУ НАЗНАЧЕНИЯ
</t>
        </r>
      </text>
    </comment>
    <comment ref="B21" authorId="0">
      <text>
        <r>
          <rPr>
            <sz val="9"/>
            <rFont val="Tahoma"/>
            <family val="2"/>
          </rPr>
          <t xml:space="preserve">
ДАННЫЕ АВТОМАТИЧЕСКИ ПОПАДАЮТ В ДОГОВОР; СЧЕТ И АКТ
ДО ПЕЧАТИ ОТРЕГУЛИРОВАТЬ ВЫСОТУ СТРОКИ ДЛЯ ПОЛНОГО ОТОБРАЖЕНИЯ ТЕКСТА;
ЧТОБЫ ЗАПИСЬ В ДАННОМ ПОЛЕ ПОШЛА С НОВОЙ СТРОКИ НАЖМИТЕ ALT+ENTER
</t>
        </r>
      </text>
    </comment>
    <comment ref="B23" authorId="0">
      <text>
        <r>
          <rPr>
            <sz val="9"/>
            <rFont val="Tahoma"/>
            <family val="2"/>
          </rPr>
          <t xml:space="preserve">
ДАННЫЕ АВТОМАТИЧЕСКИ ПОПАДАЮТ В ДОГОВОР; СЧЕТ И АКТ
ДО ПЕЧАТИ ОТРЕГУЛИРОВАТЬ ВЫСОТУ СТРОКИ ДЛЯ ПОЛНОГО ОТОБРАЖЕНИЯ ТЕКСТА;
ЧТОБЫ ЗАПИСЬ В ДАННОМ ПОЛЕ ПОШЛА С НОВОЙ СТРОКИ НАЖМИТЕ ALT+ENTER
</t>
        </r>
      </text>
    </comment>
    <comment ref="AG121" authorId="0">
      <text>
        <r>
          <rPr>
            <sz val="9"/>
            <rFont val="Tahoma"/>
            <family val="2"/>
          </rPr>
          <t xml:space="preserve">
ЗАПОЛНЯЕТСЯ ГОСПРОМНАДЗОРОМ
УКАЗАТЬ КОЛИЧЕСТВО ЧАСОВ
</t>
        </r>
      </text>
    </comment>
    <comment ref="AD36" authorId="0">
      <text>
        <r>
          <rPr>
            <sz val="9"/>
            <rFont val="Tahoma"/>
            <family val="2"/>
          </rPr>
          <t xml:space="preserve">
ЗАПОЛНЯЕТСЯ ГОСПРОМНАДЗОРОМ, АВТОМАТИЧЕСКИ ПОПАДАЕТ В СЧЕТ И АКТ
</t>
        </r>
      </text>
    </comment>
    <comment ref="V13" authorId="0">
      <text>
        <r>
          <rPr>
            <sz val="9"/>
            <rFont val="Tahoma"/>
            <family val="2"/>
          </rPr>
          <t xml:space="preserve">
ВЫБРАТЬ ЗНАЧЕНИЕ ИЗ СПИСКА
</t>
        </r>
      </text>
    </comment>
    <comment ref="A43" authorId="0">
      <text>
        <r>
          <rPr>
            <sz val="9"/>
            <rFont val="Tahoma"/>
            <family val="2"/>
          </rPr>
          <t xml:space="preserve">
ДАННЫЕ АВТОМАТИЧЕСКИ ПОПАДАЮТ В ПРОТОКОЛ СОГЛАСОВАНИЯ ЦЕНЫ
</t>
        </r>
      </text>
    </comment>
    <comment ref="L45" authorId="0">
      <text>
        <r>
          <rPr>
            <sz val="9"/>
            <rFont val="Tahoma"/>
            <family val="2"/>
          </rPr>
          <t xml:space="preserve">
ДАННЫЕ АВТОМАТИЧЕСКИ ПОПАДАЮТ В ПРОТОКОЛ СОГЛАСОВАНИЯ ЦЕНЫ
</t>
        </r>
      </text>
    </comment>
    <comment ref="K115" authorId="0">
      <text>
        <r>
          <rPr>
            <sz val="9"/>
            <rFont val="Tahoma"/>
            <family val="2"/>
          </rPr>
          <t xml:space="preserve">
ЗАПОЛНЯЕТСЯ ГОСПРОМНАДЗОРОМ</t>
        </r>
        <r>
          <rPr>
            <sz val="9"/>
            <rFont val="Tahoma"/>
            <family val="2"/>
          </rPr>
          <t xml:space="preserve">
</t>
        </r>
      </text>
    </comment>
    <comment ref="U115" authorId="0">
      <text>
        <r>
          <rPr>
            <sz val="9"/>
            <rFont val="Tahoma"/>
            <family val="2"/>
          </rPr>
          <t xml:space="preserve">
ЗАПОЛНЯЕТСЯ ГОСПРОМНАДЗОРОМ</t>
        </r>
      </text>
    </comment>
  </commentList>
</comments>
</file>

<file path=xl/sharedStrings.xml><?xml version="1.0" encoding="utf-8"?>
<sst xmlns="http://schemas.openxmlformats.org/spreadsheetml/2006/main" count="386" uniqueCount="279">
  <si>
    <t>ИСПОЛНИТЕЛЬ:</t>
  </si>
  <si>
    <t>ЗАКАЗЧИК:</t>
  </si>
  <si>
    <t xml:space="preserve">АКТ № </t>
  </si>
  <si>
    <t>сдачи-приемки оказанных услуг</t>
  </si>
  <si>
    <t>"</t>
  </si>
  <si>
    <t>г.</t>
  </si>
  <si>
    <t>от</t>
  </si>
  <si>
    <t>Наименование услуг (работ)</t>
  </si>
  <si>
    <t>ИТОГО:</t>
  </si>
  <si>
    <t>ВСЕГО:</t>
  </si>
  <si>
    <t>(подпись)</t>
  </si>
  <si>
    <t>М.П.</t>
  </si>
  <si>
    <t>Перевод числа в сумму прописью</t>
  </si>
  <si>
    <r>
      <t xml:space="preserve">Формат: </t>
    </r>
    <r>
      <rPr>
        <b/>
        <sz val="10"/>
        <color indexed="56"/>
        <rFont val="Arial"/>
        <family val="2"/>
      </rPr>
      <t>"</t>
    </r>
    <r>
      <rPr>
        <b/>
        <i/>
        <sz val="10"/>
        <color indexed="56"/>
        <rFont val="Arial"/>
        <family val="2"/>
      </rPr>
      <t>Пропись</t>
    </r>
    <r>
      <rPr>
        <b/>
        <sz val="10"/>
        <color indexed="56"/>
        <rFont val="Arial"/>
        <family val="2"/>
      </rPr>
      <t xml:space="preserve"> рублей 00 копеек"</t>
    </r>
  </si>
  <si>
    <t>Примеры</t>
  </si>
  <si>
    <t>Результат преобразования</t>
  </si>
  <si>
    <t>Случайные примеры:</t>
  </si>
  <si>
    <t>ПЛАТЕЛЬЩИК:</t>
  </si>
  <si>
    <t>Ставка НДС 20%:</t>
  </si>
  <si>
    <t>№</t>
  </si>
  <si>
    <t>После проведения оплаты "Заказчик" предоставляет "Исполнителю" копию платежного поручения.</t>
  </si>
  <si>
    <t>СЧЕТ-ФАКТУРА №</t>
  </si>
  <si>
    <t>г.Минск</t>
  </si>
  <si>
    <t>именуемое в дальнейшем Заказчик, в лице</t>
  </si>
  <si>
    <t>1. Предмет договора</t>
  </si>
  <si>
    <t>2. Стоимость услуг и  порядок расчетов</t>
  </si>
  <si>
    <t>,</t>
  </si>
  <si>
    <t>в том числе НДС (20%):</t>
  </si>
  <si>
    <t>3. Права и обязанности Сторон</t>
  </si>
  <si>
    <t xml:space="preserve">3.2. Заказчик обязан: </t>
  </si>
  <si>
    <t>4. Ответственность Сторон</t>
  </si>
  <si>
    <t>5. Прочие условия</t>
  </si>
  <si>
    <t xml:space="preserve">6. Юридические адреса и реквизиты </t>
  </si>
  <si>
    <t>Исполнитель</t>
  </si>
  <si>
    <t>Заказчик</t>
  </si>
  <si>
    <t>(наименование должности)</t>
  </si>
  <si>
    <t>(Ф.И.О.)</t>
  </si>
  <si>
    <t>Юридический адрес:</t>
  </si>
  <si>
    <t xml:space="preserve">действующего на основании </t>
  </si>
  <si>
    <t>Банковские реквизиты:</t>
  </si>
  <si>
    <t>2.3. С изменением ценообразующих факторов тарифы на услуги могут изменяться Исполнителем в одностороннем порядке в течение срока действия договора. Стоимость оказываемых услуг определяется исходя из тарифов, действующих на дату оказания услуги. Исполнитель информирует об изменении тарифов на услуги посредством размещения уведомления на официальном сайте Госпромнадзора.</t>
  </si>
  <si>
    <t xml:space="preserve">2.6. Источник финансирования - </t>
  </si>
  <si>
    <t>(наименование юридического лица)</t>
  </si>
  <si>
    <t>с  другой стороны, далее именуемые Сторонами, заключили настоящий договор о нижеследующем:</t>
  </si>
  <si>
    <t xml:space="preserve">                                                (наименование юридического лица, фамилия, собственное имя, отчество (если таковое имеется) индивидуального предпринимателя)</t>
  </si>
  <si>
    <t xml:space="preserve">                                                        (должность, фамилия, собственное имя, отчество (если таковое имеется)</t>
  </si>
  <si>
    <t xml:space="preserve">   (документ,  подтверждающий полномочия)</t>
  </si>
  <si>
    <r>
      <rPr>
        <b/>
        <sz val="11"/>
        <color indexed="8"/>
        <rFont val="Times New Roman"/>
        <family val="1"/>
      </rPr>
      <t>ИСПОЛНИТЕЛЬ:</t>
    </r>
    <r>
      <rPr>
        <sz val="11"/>
        <color indexed="8"/>
        <rFont val="Times New Roman"/>
        <family val="1"/>
      </rPr>
      <t xml:space="preserve">
Госпромнадзор
220108, г. Минск, ул. Казинца, 86/1
p/с: BY61AKBB36429000032530000000
БИК: AKBBBY2X
ЦБУ № 527 ОАО "АСБ Беларусбанк"
УНП 100061974 ОКПО 00015482</t>
    </r>
  </si>
  <si>
    <t>Счет-фактура выписана на основании договора от</t>
  </si>
  <si>
    <t>ДОГОВОР №</t>
  </si>
  <si>
    <t>Основанием, подтверждающим оказание платных услуг, является акт сдачи-приемки оказанных услуг.</t>
  </si>
  <si>
    <t>Произвести оплату в соответствии с условиями договора.</t>
  </si>
  <si>
    <t>по договору №</t>
  </si>
  <si>
    <t>на сумму:</t>
  </si>
  <si>
    <t>Стоимость без НДС, бел.руб</t>
  </si>
  <si>
    <t>НДС, бел.руб.</t>
  </si>
  <si>
    <t>Стоимость с НДС, бел.руб.</t>
  </si>
  <si>
    <t>Настоящий акт составлен о том, что: 
ИСПОЛНИТЕЛЬ оказал услуги(у)</t>
  </si>
  <si>
    <t>ЗАКАЗЧИК принял услуги(у)</t>
  </si>
  <si>
    <t>Услуги(у) оказал:</t>
  </si>
  <si>
    <t>(должность)</t>
  </si>
  <si>
    <t xml:space="preserve"> г.</t>
  </si>
  <si>
    <t>заявление</t>
  </si>
  <si>
    <t>Предоплату гарантируем.</t>
  </si>
  <si>
    <t xml:space="preserve">Руководитель </t>
  </si>
  <si>
    <t>Гл. бухгалтер</t>
  </si>
  <si>
    <t>управления Госпромнадзора</t>
  </si>
  <si>
    <t>Минского городского</t>
  </si>
  <si>
    <t>(ФИО, должность, телефон)</t>
  </si>
  <si>
    <t>3.3.1. расценить нарушение порядка оплаты и/или представления доступа на территорию, объектам обследования в соответствии с условиями настоящего договора как отказ Заказчика от оказания услуг и расторгнуть договор в одностороннем порядке без предварительного уведомления Заказчика;</t>
  </si>
  <si>
    <t>Банковские реквизиты юридического лица:</t>
  </si>
  <si>
    <t>Юридический адрес, телефон, факс, электронная почта:</t>
  </si>
  <si>
    <t>Начальнику</t>
  </si>
  <si>
    <t>Для взаимодействия по договору назначен:</t>
  </si>
  <si>
    <t>2.2. Стоимость оказываемых услуг составляет:</t>
  </si>
  <si>
    <t>Заказчик к качеству оказанных(ой) услуг(и) претензий не имеет.</t>
  </si>
  <si>
    <t>полное наименование владельца объекта экспертизы промышленной безопасности</t>
  </si>
  <si>
    <t xml:space="preserve">Поле для внесения дополнительных сведений  вместо данного текста (или скрыть строку) </t>
  </si>
  <si>
    <t xml:space="preserve">возмездного оказания услуг </t>
  </si>
  <si>
    <t xml:space="preserve">   Департамент по надзору за безопасным ведением работ в промышленности Министерства по чрезвычайным ситуациям Республики Беларусь (Госпромнадзор), именуемый в дальнейшем Исполнитель, в лице</t>
  </si>
  <si>
    <t xml:space="preserve">действующего на основании доверенности от </t>
  </si>
  <si>
    <t>с одной стороны, и</t>
  </si>
  <si>
    <t>Заказчик обязуется принять и оплатить Исполнителю оказанные услуги в соответствии с настоящим договором.</t>
  </si>
  <si>
    <t>2.1. Стоимость оказываемых услуг, являющихся предметом настоящего договора, определена протоколом согласования цены (прилагается).</t>
  </si>
  <si>
    <t xml:space="preserve">2.4. Заказчик производит в безналичном порядке 100% оплату путем перечисления денежных средств на расчетный счет Исполнителя. Основанием для оплаты служит акт сдачи-приемки оказанных услуг.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и Заказчик производит оплату в соответствии с п.п. 3.2.1 п. 3 настоящего договора.
</t>
  </si>
  <si>
    <t>3.1. Заказчик имеет право  контролировать оказание Исполнителем услуг, не вмешиваясь в его деятельность.</t>
  </si>
  <si>
    <t xml:space="preserve">3.2.1. произвести оплату в соответствии с п.п. 2.4 п. 2 договора в течение 10 (десяти) банковских дней с даты договора. Стороны договорились датой договора считать дату, указанную на первой странице в правом верхнем углу настоящего договора; </t>
  </si>
  <si>
    <t>3.2.1. произвести оплату в соответствии с п.п. 2.4 п. 2 договора в течение 10 (десяти) банковских дней с даты подписания Сторонами акта сдачи-приемки оказанных услуг;</t>
  </si>
  <si>
    <t>3.2.2. известить Исполнителя о проведенной оплате в течение 1 (одного) рабочего дня с момента ее осуществления, предоставив копию платежного поручения с отметкой банка, в том числе посредством электронной связи;</t>
  </si>
  <si>
    <r>
      <t>3.2.3. в течение</t>
    </r>
    <r>
      <rPr>
        <u val="single"/>
        <sz val="9.5"/>
        <color indexed="8"/>
        <rFont val="Times New Roman"/>
        <family val="1"/>
      </rPr>
      <t xml:space="preserve"> </t>
    </r>
    <r>
      <rPr>
        <b/>
        <sz val="9.5"/>
        <color indexed="8"/>
        <rFont val="Times New Roman"/>
        <family val="1"/>
      </rPr>
      <t xml:space="preserve">30 (тридцати) </t>
    </r>
    <r>
      <rPr>
        <u val="single"/>
        <sz val="9.5"/>
        <color indexed="8"/>
        <rFont val="Times New Roman"/>
        <family val="1"/>
      </rPr>
      <t xml:space="preserve"> </t>
    </r>
    <r>
      <rPr>
        <sz val="9.5"/>
        <color indexed="8"/>
        <rFont val="Times New Roman"/>
        <family val="1"/>
      </rPr>
      <t>рабочих дней с даты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</si>
  <si>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r>
      <t>3.2.3. в течение</t>
    </r>
    <r>
      <rPr>
        <u val="single"/>
        <sz val="9.5"/>
        <color indexed="8"/>
        <rFont val="Times New Roman"/>
        <family val="1"/>
      </rPr>
      <t xml:space="preserve"> </t>
    </r>
    <r>
      <rPr>
        <b/>
        <sz val="9.5"/>
        <color indexed="8"/>
        <rFont val="Times New Roman"/>
        <family val="1"/>
      </rPr>
      <t xml:space="preserve">30 (тридцати) </t>
    </r>
    <r>
      <rPr>
        <u val="single"/>
        <sz val="9.5"/>
        <color indexed="8"/>
        <rFont val="Times New Roman"/>
        <family val="1"/>
      </rPr>
      <t xml:space="preserve"> </t>
    </r>
    <r>
      <rPr>
        <sz val="9.5"/>
        <color indexed="8"/>
        <rFont val="Times New Roman"/>
        <family val="1"/>
      </rPr>
      <t>рабочих дней с даты договора (датой договора считать дату, указанную на первой странице в правом верхнем углу настоящего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</si>
  <si>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t>3.2.4. обеспечить в полном объеме подготовку объекта и рабочих мест квалифицированным персоналом, задействованным в работе по оказанию услуг, соблюдение требований по охране труда;
3.2.5. подписать в течение 2 (двух) рабочих дней со дня окончания оказания услуг акт сдачи   приемки оказанных услуг и направить один экземпляр Исполнителю, либо в течение 2 (двух) рабочих дней представить письменный мотивированный отказ в его подписании;
3.2.6. не разглашать конфиденциальную информацию Исполнителя.
3.3. Исполнитель имеет право:</t>
  </si>
  <si>
    <t xml:space="preserve">3.3.2. при оказании услуги по настоящему договору, в целях предупреждения конфликтных, спорных ситуаций, коррупционных проявлений, использовать служебные видеорегистраторы;
3.3.3. привлекать третьих лиц для оказания услуг.
3.4. Исполнитель обязан:
3.4.1. не использовать информацию, в том числе полученную посредством использования служебных видеорегистраторов, в иных, не связанных с исполнением служебных обязанностей целях, не предоставлять ее третьим лицам, за исключением правоохранительных органов в установленном законодательством порядке;
3.4.2. соблюдать требования по охране труда;
</t>
  </si>
  <si>
    <r>
      <t xml:space="preserve">3.4.3. оказать услуги в течение </t>
    </r>
    <r>
      <rPr>
        <b/>
        <sz val="9.5"/>
        <color indexed="8"/>
        <rFont val="Times New Roman"/>
        <family val="1"/>
      </rPr>
      <t xml:space="preserve">30 (тридцати) </t>
    </r>
    <r>
      <rPr>
        <sz val="9.5"/>
        <color indexed="8"/>
        <rFont val="Times New Roman"/>
        <family val="1"/>
      </rPr>
      <t xml:space="preserve">рабочих дней с даты поступления на расчетный счет Исполнителя предоплаты и выполнения условий подп. 3.2.2, 3.2.3, 3.2.4 п. 3 настоящего договора;
</t>
    </r>
  </si>
  <si>
    <r>
      <t xml:space="preserve">3.4.3. оказать услуги в течение </t>
    </r>
    <r>
      <rPr>
        <b/>
        <sz val="9.5"/>
        <color indexed="8"/>
        <rFont val="Times New Roman"/>
        <family val="1"/>
      </rPr>
      <t>30 (тридцати)</t>
    </r>
    <r>
      <rPr>
        <u val="single"/>
        <sz val="9.5"/>
        <color indexed="8"/>
        <rFont val="Times New Roman"/>
        <family val="1"/>
      </rPr>
      <t xml:space="preserve"> </t>
    </r>
    <r>
      <rPr>
        <sz val="9.5"/>
        <color indexed="8"/>
        <rFont val="Times New Roman"/>
        <family val="1"/>
      </rPr>
      <t xml:space="preserve"> рабочих дней при выполнении условий п.п. 3.2.3, 3.2.4 п. 3 настоящего договора;</t>
    </r>
  </si>
  <si>
    <t>3.4.4. оказать услуги и сдать их по акту сдачи-приемки оказанных услуг;
3.4.5. представить в письменной форме дополнительное соглашение к договору в случае изменения стоимости оказываемых услуг;
3.4.6. не позднее 10-го числа месяца, следующего за месяцем подписания акта сдачи-приемки оказанных услуг, выставить (направить) электронный счет-фактуру по НДС на Портал Министерства по налогам и сборам (www.vat.gov.by).
3.5. Услуги считаются оказанными с момента подписания Сторонами акта сдачи-приемки оказанных услуг.
3.6. Сторона, для которой создались условия, препятствующие исполнению условий настоящего договора, должна незамедлительно сообщить в письменной форме другой Стороне о прекращении договора или изменении условий договора с возможным переносом сроков исполнения этих условий, за исключением случаев, указанных в п.п. 3.3.1 п. 3.3 настоящего договора.
3.7. Стороны договора обязуются не совершать действий коррупционной направленности. При исполнении своих обязанностей по договору Стороны обязуются не совершать в отношении иных лиц действий, связанных с оказанием влияния на принимаемые ими решения (действия) с целью получения каких-либо неправомерных преимуществ или для реализации иных неправомерных целей. Сторона, в адрес которой поступили сведения о действиях коррупционной направленности должностного лица, обязана проверить указанные в сообщении факты, и о результатах проверки уведомить другую Сторону, а так же проинформировать в установленном законодательством Республики Беларусь порядке государственные органы, осуществляющие борьбу с коррупцией, о выявленном факте. При подтверждении факта осуществления должностным лицом Стороны действий коррупционной направленности, другая сторона в праве в установленном законодательством порядке расторгнуть договор.</t>
  </si>
  <si>
    <r>
      <t>4.1. За нарушение сроков оказания услуг Заказчик вправе требовать с Исполнителя уплаты неустойки (пени) в размере</t>
    </r>
    <r>
      <rPr>
        <b/>
        <sz val="9.5"/>
        <color indexed="8"/>
        <rFont val="Times New Roman"/>
        <family val="1"/>
      </rPr>
      <t xml:space="preserve"> 0,1 </t>
    </r>
    <r>
      <rPr>
        <sz val="9.5"/>
        <color indexed="8"/>
        <rFont val="Times New Roman"/>
        <family val="1"/>
      </rPr>
      <t>процентов от стоимости не оказанных в срок услуг за каждый день просрочки.
4.2. За нарушение сроков оплаты Исполнитель вправе требовать с Заказчика уплаты неустойки (пени) в размере</t>
    </r>
    <r>
      <rPr>
        <b/>
        <sz val="9.5"/>
        <color indexed="8"/>
        <rFont val="Times New Roman"/>
        <family val="1"/>
      </rPr>
      <t xml:space="preserve"> 0,1  </t>
    </r>
    <r>
      <rPr>
        <sz val="9.5"/>
        <color indexed="8"/>
        <rFont val="Times New Roman"/>
        <family val="1"/>
      </rPr>
      <t>процентов от неуплаченной суммы за каждый день просрочки (за исключением бюджетных организаций).
4.3. Во всех других случаях неисполнения обязательств по договору Стороны несут ответственность в соответствии с законодательством Республики Беларусь.</t>
    </r>
  </si>
  <si>
    <t>ПРОТОКОЛ</t>
  </si>
  <si>
    <t xml:space="preserve">согласования цены </t>
  </si>
  <si>
    <t xml:space="preserve">к договору от </t>
  </si>
  <si>
    <t>согласно заявлению от</t>
  </si>
  <si>
    <t>в сумме:</t>
  </si>
  <si>
    <t>в том числе НДС (20%)-</t>
  </si>
  <si>
    <t>п/п №</t>
  </si>
  <si>
    <t>Единицы измерения</t>
  </si>
  <si>
    <t>Сумма</t>
  </si>
  <si>
    <t>Стоимость одного нормо-часа</t>
  </si>
  <si>
    <t>бел.руб.</t>
  </si>
  <si>
    <t>Трудоемкость</t>
  </si>
  <si>
    <t>чел.-час.</t>
  </si>
  <si>
    <t>Итого с учетом округления:</t>
  </si>
  <si>
    <t>НДС</t>
  </si>
  <si>
    <t xml:space="preserve">Сумма с НДС
</t>
  </si>
  <si>
    <t xml:space="preserve">Настоящий протокол является неотъемлемой частью договора. </t>
  </si>
  <si>
    <t>Трудоемкость
чел.-час.</t>
  </si>
  <si>
    <t>Стоимость одного нормо-часа
бел.руб</t>
  </si>
  <si>
    <r>
      <rPr>
        <b/>
        <sz val="11"/>
        <color indexed="8"/>
        <rFont val="Times New Roman"/>
        <family val="1"/>
      </rPr>
      <t>ИСПОЛНИТЕЛЬ:</t>
    </r>
    <r>
      <rPr>
        <sz val="11"/>
        <color indexed="8"/>
        <rFont val="Times New Roman"/>
        <family val="1"/>
      </rPr>
      <t xml:space="preserve">
</t>
    </r>
  </si>
  <si>
    <t xml:space="preserve"> №</t>
  </si>
  <si>
    <t>1</t>
  </si>
  <si>
    <t>2</t>
  </si>
  <si>
    <t>3</t>
  </si>
  <si>
    <t>4</t>
  </si>
  <si>
    <t>5</t>
  </si>
  <si>
    <t>6</t>
  </si>
  <si>
    <t>7</t>
  </si>
  <si>
    <t>Брестского областного</t>
  </si>
  <si>
    <r>
      <t xml:space="preserve">Брестское областное управление 
</t>
    </r>
    <r>
      <rPr>
        <sz val="11"/>
        <color indexed="8"/>
        <rFont val="Times New Roman"/>
        <family val="1"/>
      </rPr>
      <t xml:space="preserve">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224032, г.Брест, ул.Советской Конституции, 30-2
</t>
    </r>
    <r>
      <rPr>
        <b/>
        <sz val="11"/>
        <color indexed="8"/>
        <rFont val="Times New Roman"/>
        <family val="1"/>
      </rPr>
      <t>Банковские реквизиты:</t>
    </r>
    <r>
      <rPr>
        <sz val="11"/>
        <color indexed="8"/>
        <rFont val="Times New Roman"/>
        <family val="1"/>
      </rPr>
      <t xml:space="preserve">
p/с BY59AKBB36429000035991000000
в ОАО "АСБ Беларусбанк",
Юридический адрес: 
220089 г.Минск, ул.Дзержинского, 18
Код банка AKBBBY2X
УНП 200884395  ОКПО 00015482</t>
    </r>
  </si>
  <si>
    <t>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t>
  </si>
  <si>
    <t xml:space="preserve">начальника Брестского областного управления Госпромнадзора Калишука Игоря Геннадьевича, </t>
  </si>
  <si>
    <t>Начальник Брестского областного 
управления Госпромнадзора
___________________________ И.Г.Калишук</t>
  </si>
  <si>
    <t>г.Брест</t>
  </si>
  <si>
    <t xml:space="preserve">Брестского областного </t>
  </si>
  <si>
    <t>заместителя начальника управления - начальника отдела надзора Брестского областного управления Госпромнадзора Старинского Сергея Анатольевича,</t>
  </si>
  <si>
    <t>Заместитель начальника управления - начальник 
отдела надзора Брестского областного 
управления Госпромнадзора
___________________________ С.А.Старинский</t>
  </si>
  <si>
    <t xml:space="preserve">Брестского областного  </t>
  </si>
  <si>
    <t>заместителя начальника управления - начальника отдела экспертизы Брестского областного управления Госпромнадзора Рябушева Кирилла Вячеславовича,</t>
  </si>
  <si>
    <t>Заместитель начальника управления - начальник 
отдела экспертизы Брестского областного 
управления Госпромнадзора
___________________________К.В.Рябушев</t>
  </si>
  <si>
    <t>Витебского областного</t>
  </si>
  <si>
    <r>
      <rPr>
        <b/>
        <sz val="11"/>
        <color indexed="8"/>
        <rFont val="Times New Roman"/>
        <family val="1"/>
      </rPr>
      <t xml:space="preserve">Витебское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210002, г.Витебск, ул.Вострецова, 2
</t>
    </r>
    <r>
      <rPr>
        <b/>
        <sz val="11"/>
        <color indexed="8"/>
        <rFont val="Times New Roman"/>
        <family val="1"/>
      </rPr>
      <t>Банковские реквизиты:</t>
    </r>
    <r>
      <rPr>
        <sz val="11"/>
        <color indexed="8"/>
        <rFont val="Times New Roman"/>
        <family val="1"/>
      </rPr>
      <t xml:space="preserve">
р/с BY51BLBB36420300795593001001 
в Дирекции ОАО «Белинвестбанк» 
по Витебской области
по адресу: 210015, г.Витебск, ул.Ленина, 22/16 
Код банка BLBBBY2X 
УНП 300795593  ОКПО 000154822002</t>
    </r>
  </si>
  <si>
    <t>Витебское областное управление Госпромнадзора
Юридический адрес:
210002, г.Витебск, ул.Вострецова, 2
Банковские реквизиты:
р/с BY51BLBB36420300795593001001 
в Дирекции ОАО «Белинвестбанк» 
по Витебской области
по адресу: 210015, г.Витебск, ул.Ленина, 22/16 
Код банка BLBBBY2X 
УНП 300795593 ОКПО 000154822002</t>
  </si>
  <si>
    <t>начальника Витебского областного управления Госпромнадзора Чекана Василия Ивановича,</t>
  </si>
  <si>
    <t>Начальник Витебского областного 
управления Госпромнадзора
___________________________ В.И.Чекан</t>
  </si>
  <si>
    <t>г.Витебск</t>
  </si>
  <si>
    <t xml:space="preserve">Витебского областного </t>
  </si>
  <si>
    <t>заместителя начальника управления - начальника отдела надзора Витебского областного управления Госпромнадзора Лойко Валерия Николаевича,</t>
  </si>
  <si>
    <t xml:space="preserve">Заместитель начальника управления - начальник 
отдела надзора Витебского областного 
управления Госпромнадзора
___________________________В.Н.Лойко </t>
  </si>
  <si>
    <t xml:space="preserve">Витебского областного  </t>
  </si>
  <si>
    <t>заместителя начальника управления - начальника отдела экспертизы Витебского областного управления Госпромнадзора Пуко Сергея Антоновича,</t>
  </si>
  <si>
    <t>Заместитель начальника управления - начальник 
отдела экспертизы  Витебского областного 
управления Госпромнадзора
___________________________С.А.Пуко</t>
  </si>
  <si>
    <t xml:space="preserve">Витебского областного    </t>
  </si>
  <si>
    <t>начальника Новополоцкого межрайонного отдела Витебского областного управления Госпромнадзора Храповицкого Александра Анатольевича,</t>
  </si>
  <si>
    <t>Начальник Новополоцкого межрайонного отдела 
Витебского областного управления Госпромнадзора
___________________________А.А.Храповицкий</t>
  </si>
  <si>
    <t>г.Новополоцк</t>
  </si>
  <si>
    <t xml:space="preserve">Витебского областного     </t>
  </si>
  <si>
    <t>заместителя начальника Новополоцкого межрайонного отдела Витебского областного управления Госпромнадзора Шепетюка Александра Ивановича,</t>
  </si>
  <si>
    <t>Заместитель начальника Новополоцкого 
межрайонного отдела Витебского 
областного управления Госпромнадзора
___________________________А.И.Шепетюк</t>
  </si>
  <si>
    <t>Гомельского областного</t>
  </si>
  <si>
    <r>
      <rPr>
        <b/>
        <sz val="11"/>
        <color indexed="8"/>
        <rFont val="Times New Roman"/>
        <family val="1"/>
      </rPr>
      <t>Гомельское областное управление</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246045, г.Гомель, ул.Олимпийская, 13
</t>
    </r>
    <r>
      <rPr>
        <b/>
        <sz val="11"/>
        <color indexed="8"/>
        <rFont val="Times New Roman"/>
        <family val="1"/>
      </rPr>
      <t>Банковские реквизиты:</t>
    </r>
    <r>
      <rPr>
        <sz val="11"/>
        <color indexed="8"/>
        <rFont val="Times New Roman"/>
        <family val="1"/>
      </rPr>
      <t xml:space="preserve">
p/с: BY85BLBB36420400872669001001
БИК: BLBBBY2X
Дирекция ОАО "Белинвестбанк" 
по Гомельской области
УНП 400872669  ОКПО 00015482</t>
    </r>
  </si>
  <si>
    <t>Гомельское областное управление Госпромнадзора
Юридический адрес:
246045, г.Гомель, ул.Олимпийская, 13
Банковские реквизиты:
p/с: BY85BLBB36420400872669001001
БИК: BLBBBY2X
Дирекция ОАО "Белинвестбанк" 
по Гомельской области
УНП 400872669 ОКПО 00015482</t>
  </si>
  <si>
    <t>заместителя начальника управления - начальника отдела надзора  Гомельского областного управления Госпромнадзора Кузьменкова Александра Петровича,</t>
  </si>
  <si>
    <t>г.Гомель</t>
  </si>
  <si>
    <t xml:space="preserve">Гомельского областного </t>
  </si>
  <si>
    <t>заместителя начальника управления - начальника отдела экспертизы Гомельского областного управления Госпромнадзора Караткевича Александра Александровича,</t>
  </si>
  <si>
    <t xml:space="preserve">Гомельского областного  </t>
  </si>
  <si>
    <t>начальника Гомельского областного управления Госпромнадзора Дайнеко Михаила Михайловича,</t>
  </si>
  <si>
    <t xml:space="preserve">Начальник Гомельского областного 
управления Госпромнадзора
___________________________ М.М.Дайнеко
</t>
  </si>
  <si>
    <t xml:space="preserve">Гомельского областного    </t>
  </si>
  <si>
    <t>заместителя начальника Мозырского межрайонного отдела Гомельского областного управления Госпромнадзора Воробьёва Александра Николаевича,</t>
  </si>
  <si>
    <t xml:space="preserve">Заместитель начальника Мозырского 
межрайонного отдела Гомельского 
областного управления Госпромнадзора
___________________________ А.Н.Воробьёв
</t>
  </si>
  <si>
    <t>г.Мозырь</t>
  </si>
  <si>
    <t xml:space="preserve">Гомельского областного     </t>
  </si>
  <si>
    <t>начальника Мозырского межрайонного отдела Гомельского областного управления Госпромнадзора Байнова Игоря Сергеевича,</t>
  </si>
  <si>
    <t xml:space="preserve">Начальник Мозырского межрайонного 
отдела Гомельского областного 
управления Госпромнадзора 
___________________________И.С.Байнов
</t>
  </si>
  <si>
    <t>Гродненского областного</t>
  </si>
  <si>
    <r>
      <rPr>
        <b/>
        <sz val="11"/>
        <color indexed="8"/>
        <rFont val="Times New Roman"/>
        <family val="1"/>
      </rPr>
      <t xml:space="preserve">Гродненское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230029, г.Гродно, ул.Горького, 49  
</t>
    </r>
    <r>
      <rPr>
        <b/>
        <sz val="11"/>
        <color indexed="8"/>
        <rFont val="Times New Roman"/>
        <family val="1"/>
      </rPr>
      <t>Банковские реквизиты:</t>
    </r>
    <r>
      <rPr>
        <sz val="11"/>
        <color indexed="8"/>
        <rFont val="Times New Roman"/>
        <family val="1"/>
      </rPr>
      <t xml:space="preserve">
р/с BY31AKBB36429050058554000000
в Гродненском областном управлении 
№ 400 «АСБ Беларусбанка»,
г.Гродно, ул.Новооктябрьская, 5
УНП 500279746  БИК AKBBBY2Х</t>
    </r>
  </si>
  <si>
    <t>Гродненское областное управление Госпромнадзора
Юридический адрес:
230029, г.Гродно, ул.Горького, 49  
Банковские реквизиты:
р/с BY31AKBB36429050058554000000
в Гродненском областном управлении 
№ 400 «АСБ Беларусбанка»,
г. Гродно, ул. Новооктябрьская,5
УНП 500279746 БИК AKBBBY2Х</t>
  </si>
  <si>
    <t>начальника Гродненского областного управления Госпромнадзора Бортника Василия Петровича,</t>
  </si>
  <si>
    <t>Начальник Гродненского областного 
управления Госпромнадзора
___________________________ А.П.Бортник</t>
  </si>
  <si>
    <t xml:space="preserve">г.Гродно </t>
  </si>
  <si>
    <t xml:space="preserve">Гродненского областного  </t>
  </si>
  <si>
    <t>заместителя начальника управления - начальника отдела надзора Гродненского областного управления Госпромнадзора Масюкевича Александра Мечиславовича,</t>
  </si>
  <si>
    <t>Заместитель начальника управления - начальник 
отдела надзора Гродненского областного 
управления Госпромнадзора
___________________________А.М.Масюкевич</t>
  </si>
  <si>
    <t xml:space="preserve">Гродненского областного   </t>
  </si>
  <si>
    <t>заместителя начальника управления - начальника отдела экспертизы Гродненского областного управления Госпромнадзора Галицкого Александра Владимировича,</t>
  </si>
  <si>
    <t>Заместитель начальника управления - начальник 
отдела экспертизы  Гродненского областного 
управления Госпромнадзора
___________________________А.В.Галицкий</t>
  </si>
  <si>
    <r>
      <rPr>
        <b/>
        <sz val="11"/>
        <color indexed="8"/>
        <rFont val="Times New Roman"/>
        <family val="1"/>
      </rPr>
      <t xml:space="preserve">Минское городское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</si>
  <si>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t>Минское городское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</si>
  <si>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экспертизы Минского городского управления Госпромнадзора Федотова Сергея Анатольевича,</t>
  </si>
  <si>
    <t>Заместитель начальника управления - начальник 
отдела экспертизы  Минского городского 
управления Госпромнадзора
___________________________С.А.Федотов</t>
  </si>
  <si>
    <t xml:space="preserve">Минского городского  </t>
  </si>
  <si>
    <t>начальника отдела технической диагностики Минского городского управления Госпромнадзора Чижика Дмитрия Сергеевича,</t>
  </si>
  <si>
    <t>Начальник отдела технической 
диагностики Минского городского 
управления Госпромнадзора
___________________________Д.С.Чижик</t>
  </si>
  <si>
    <t xml:space="preserve">Минского городского   </t>
  </si>
  <si>
    <t>Минского областного</t>
  </si>
  <si>
    <r>
      <rPr>
        <b/>
        <sz val="11"/>
        <color indexed="8"/>
        <rFont val="Times New Roman"/>
        <family val="1"/>
      </rPr>
      <t xml:space="preserve">Минское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</si>
  <si>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t>Минское областное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</si>
  <si>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надзора Минского областного управления Госпромнадзора Юркевича Владимира Михайловича,</t>
  </si>
  <si>
    <t xml:space="preserve">Заместитель начальника управления - начальник 
отдела надзора Минского областного 
управления Госпромнадзора
___________________________В.М.Юркевич </t>
  </si>
  <si>
    <t xml:space="preserve">Минского областного  </t>
  </si>
  <si>
    <t>заместителя начальника управления - начальника отдела экспертизы Минского областного управления Госпромнадзора Гарбарца Владимира Викторовича,</t>
  </si>
  <si>
    <t>Заместитель начальника управления - начальник 
отдела экспертизы  Минского областного 
управления Госпромнадзора
___________________________В.В.Гарбарец</t>
  </si>
  <si>
    <t>Могилевского областного</t>
  </si>
  <si>
    <r>
      <rPr>
        <b/>
        <sz val="11"/>
        <color indexed="8"/>
        <rFont val="Times New Roman"/>
        <family val="1"/>
      </rPr>
      <t xml:space="preserve">Могилевское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BY46АКВВ36429000001500000000
в МОУ №700 ОАО "Беларусбанк"
БИК АКВВ BY2Х  УНП 700630521</t>
    </r>
  </si>
  <si>
    <t>Могилевское областное управление Госпромнадзора
Юридический адрес:
220108, г.Минск, ул.Казинца, д. 86, корп. 1
Банковские реквизиты:
р/с BY46АКВВ36429000001500000000
в МОУ №700 ОАО "Беларусбанк"
БИК АКВВ BY2Х УНП 700630521</t>
  </si>
  <si>
    <t>начальника Могилевского областного управления Госпромнадзора Петручени Александра Викторовича,</t>
  </si>
  <si>
    <t>Начальник Могилевского областного 
управления Госпромнадзора
___________________________ А.В.Петрученя</t>
  </si>
  <si>
    <t>г.Могилев</t>
  </si>
  <si>
    <t xml:space="preserve">Могилевского областного  </t>
  </si>
  <si>
    <t>заместителя начальника управления - начальника отдела надзора Могилевского областного управления Госпромнадзора Шулейко Андрея Ромуальдовича,</t>
  </si>
  <si>
    <t>Заместитель начальника управления - начальник 
отдела надзора Могилевского областного 
управления Госпромнадзора
___________________________ А.Р.Шулейко</t>
  </si>
  <si>
    <t xml:space="preserve">Могилевского областного   </t>
  </si>
  <si>
    <t>заместителя начальника управления - начальника отдела экспертизы Могилевского областного управления Госпромнадзора Даниленко Евгения Валентиновича,</t>
  </si>
  <si>
    <t>Заместитель начальника управления - начальник 
отдела экспертизы Могилевского областного 
управления Госпромнадзора
___________________________ Е.В.Даниленко</t>
  </si>
  <si>
    <t xml:space="preserve">Могилевского областного    </t>
  </si>
  <si>
    <t>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 АКВВ 3642 9000 0015 0000 0000
в МОУ № 700 ОАО "АСБ Беларусбанк"
БИК АКВВBY2Х  УНП 700630521</t>
  </si>
  <si>
    <t>Могилевское областное управление Госпромнадзора
Юридический адрес:
220108, г.Минск, ул.Казинца, д. 86, корп. 1
Банковские реквизиты:
р/с BY46 АКВВ 3642 9000 0015 0000 0000
в МОУ №700 ОАО "АСБ Беларусбанк"
БИК АКВВBY2Х УНП 700630521</t>
  </si>
  <si>
    <t>начальника Бобруйского межрайонного отдела Могилевского областного управления Госпромнадзора Мицули Ивана Ивановича,</t>
  </si>
  <si>
    <t>Начальник Бобруйского межрайонного 
отдела Могилевского областного 
управления Госпромнадзора
___________________________ И.И.Мицуля</t>
  </si>
  <si>
    <t>г.Бобруйск</t>
  </si>
  <si>
    <t xml:space="preserve">Могилевского областного     </t>
  </si>
  <si>
    <t>заместителя начальника Бобруйского межрайонного отдела Могилевского областного управления Госпромнадзора Дроздовой Натальи Валерьевны,</t>
  </si>
  <si>
    <t>Заместитель начальника Бобруйского 
межрайонного отдела Могилевского областного 
управления Госпромнадзора
___________________________ Н.В.Дроздова</t>
  </si>
  <si>
    <t>ЭПБ/Д</t>
  </si>
  <si>
    <t>1.2. Результат оформляется актом экспертизы.</t>
  </si>
  <si>
    <t>указать дату</t>
  </si>
  <si>
    <t xml:space="preserve">пояснительную записку предоставим </t>
  </si>
  <si>
    <t>Оригинал декларации промышленной безопасности и расчетно-</t>
  </si>
  <si>
    <r>
      <rPr>
        <sz val="11"/>
        <color indexed="16"/>
        <rFont val="Times New Roman"/>
        <family val="1"/>
      </rPr>
      <t xml:space="preserve">ПРОЧИТАТЬ ДО ЗАПОЛНЕНИЯ
      Для автоматизации рассчета суммы и автозаполнения данных файл создан в программе Excel. Файл содержит: заявление, договор, счет-фактуру, акт выполненых работ, протокол согласования цены. Заполнению Заказчиком подлежат зеленые поля в заявлении и договоре. Необходимые данные внесенные в заявление автоматически попадают в договор, счет и акт. При корректном заполнении счет-фактура и акт сформируются автоматически. 
       Если при установке курсора в поле для заполнения справа  появляется  квадратик со стрелочкой  для вызова  выпадающего  списка, то после щелчка по стрелочке для заполнения  нужно выбрать  необходимое  наименование из выпадающего списка.  Корректировать текст договора, выпадающие списки, а также удалять строки в данном документе запрещено. 
       Если строк окрашенных зеленым цветом больше, чем необходимо, то лишние строки можно скрыть (выделить строку щелчком правой клавиши мыши по номеру строки с краю слева, вызвать контекстное меню и в нем щелкнуть по слову "Скрыть" ("Показать", если надо вернуть строку)).  До вывода  на печать  отрегулировать  высоту заполненных строк для полного  отображения  информации. Высоту строк  в счете-фактуре и акте отрегулируют при регистрации договора.
Объём работы может быть определен только после предоставления Заказчиком </t>
    </r>
    <r>
      <rPr>
        <b/>
        <sz val="11"/>
        <color indexed="16"/>
        <rFont val="Times New Roman"/>
        <family val="1"/>
      </rPr>
      <t xml:space="preserve">оригинала декларации промышленной безопасности и расчетно-пояснительной записки. </t>
    </r>
    <r>
      <rPr>
        <sz val="11"/>
        <color indexed="16"/>
        <rFont val="Times New Roman"/>
        <family val="1"/>
      </rPr>
      <t>Дата договора будет определена после даты предоставления данных документов.
    При необходимости уточнения наш сотрудник свяжется с Вами по предоставленному в заявлении контактному номеру.
       В файле отрегулирована область печати, данные пояснения в область печати не входят. Отступ сверху для печати заявления на бланке организации отрегулировать изменением высоты строки над текстом заявления. Договор вступает в действие только после регистрации в Госпромнадзоре. Оплату по договору осуществлять с указанием в платежном поручении регистрационного номера, присвоенного Госпромнадзором, и даты заключения договора.</t>
    </r>
  </si>
  <si>
    <t>опасных производственных объектов</t>
  </si>
  <si>
    <r>
      <t xml:space="preserve">просит заключить договор на оказание услуг по проведению экспертизы промышленной безопасности </t>
    </r>
    <r>
      <rPr>
        <sz val="15"/>
        <color indexed="8"/>
        <rFont val="Times New Roman"/>
        <family val="1"/>
      </rPr>
      <t xml:space="preserve">декларации промышленной безопасности для </t>
    </r>
  </si>
  <si>
    <t xml:space="preserve">1.1. Исполнитель обязуется оказать услуги проведение экспертизы промышленной безопасности декларации промышленной 
</t>
  </si>
  <si>
    <t>безопасности опасных производственных объектов</t>
  </si>
  <si>
    <t>I типа опасности.</t>
  </si>
  <si>
    <t>II типа опасности.</t>
  </si>
  <si>
    <t>I, II типа опасности.</t>
  </si>
  <si>
    <t xml:space="preserve">с  другой стороны, далее именуемые Сторонами, удостоверяем, что Сторонами достигнуто соглашение о стоимости оказываемой услуги по проведению экспертизы промышленной безопасности декларации промышленной безопасности </t>
  </si>
  <si>
    <t>Проведение экспертизы промышленной безопасности в отношении декларации промышленной безопасности опасных производственных объектов</t>
  </si>
  <si>
    <t>(указать расчетный счет, УНН, наименование и местонахождение банка, код)</t>
  </si>
  <si>
    <t>2.4. Заказчик производит в безналичном порядке 100% предоплату путем перечисления денежных средств на расчетный счет Исполнителя. Основанием для оплаты служит счет-фактура на предоплату, являющийся неотъемлемой частью настоящего договора.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услугам-услуги считаются оказанными, оплата за услуги Заказчику не возвращается.</t>
  </si>
  <si>
    <t xml:space="preserve">5.1. Договор вступает в силу с даты договора и действует до полного исполнения Сторонами своих обязательств по договору. 
5.2. Все изменения и дополнения к договору действительны, если совершены в письменной форме и подписаны обеими Сторонами. Соответствующие дополнительные соглашения Сторон являются неотъемлемой частью договора.
5.3. Споры, возникающие между Сторонами в процессе исполнения настоящего договора, разрешаются путем переговоров. Споры, не урегулированные путем переговоров, передаются на рассмотрение суда в порядке, предусмотренном законодательством Республики Беларусь. До обращения в суд обязательным является предъявление претензии. Все направленные претензии по настоящему договору должны быть рассмотрены Сторонами в течение 10 (десяти) календарных дней со дня их получения.
5.4. Договор и документы, переданные по факсу и подписанные уполномоченными представителями Сторон, имеют юридическую силу, с последующим обменом оригиналами в течение 30 (тридцати) календарных дней с момента подписания договора.
5.5. Вопросы, не урегулированные настоящим договором, решаются в соответствии с законодательством Республики Беларусь.
5.6. Договор составлен в двух экземплярах, по одному для каждой из Сторон. 
</t>
  </si>
  <si>
    <t>начальника Солигорского межрайонного отдела Минского областного управления Госпромнадзора Трубельника Сергея Ивановича,</t>
  </si>
  <si>
    <t>Начальник Солигорского межрайонного 
отдела Минского областного 
управления Госпромнадзора
___________________________С.И.Трубельник</t>
  </si>
  <si>
    <t xml:space="preserve">Минского областного    </t>
  </si>
  <si>
    <t>20.03.2024 г. № 43-03/2024</t>
  </si>
  <si>
    <t>20.03.2024 г. № 31-03/2024</t>
  </si>
  <si>
    <t>20.03.2024 г. № 37-03/2024</t>
  </si>
  <si>
    <t>20.03.2024 г. № 44-03/2024</t>
  </si>
  <si>
    <t>20.03.2024 г. № 32-03/2024</t>
  </si>
  <si>
    <t>20.03.2024 г. № 38-03/2024</t>
  </si>
  <si>
    <t>20.03.2024 г. № 22-03/2024</t>
  </si>
  <si>
    <t>20.03.2024 г. № 23-03/2024</t>
  </si>
  <si>
    <t>20.03.2024 г. № 33-03/2024</t>
  </si>
  <si>
    <t xml:space="preserve">Заместитель начальника управления - начальник
отдела надзора Гомельского областного 
управления Госпромнадзора
___________________________ А.П.Кузьменков
</t>
  </si>
  <si>
    <t>20.03.2024 г. № 39-03/2024</t>
  </si>
  <si>
    <t xml:space="preserve">Заместитель начальника управления - начальник
отдела экспертизы Гомельского областного 
управления Госпромнадзора
___________________________ А.А.Караткевич
</t>
  </si>
  <si>
    <t>20.03.2024 г. № 45-03/2024</t>
  </si>
  <si>
    <t>20.03.2024 г. № 25-03/2024</t>
  </si>
  <si>
    <t>20.03.2024 г. № 24-03/2024</t>
  </si>
  <si>
    <t>20.03.2024 г. № 46-03/2024</t>
  </si>
  <si>
    <t>20.03.2024 г. № 34-03/2024</t>
  </si>
  <si>
    <t>20.03.2024 г. № 40-03/2024</t>
  </si>
  <si>
    <t>20.03.2024 г. № 30-03/2024</t>
  </si>
  <si>
    <t>20.03.2024 г. № 19-03/2024</t>
  </si>
  <si>
    <t>заместителя начальника Минского городского управления Госпромнадзора Ворона Александра Леонидовича,</t>
  </si>
  <si>
    <t>20.03.2024 г. № 18-03/2024</t>
  </si>
  <si>
    <t>Заместитель начальника Минского 
городского управления Госпромнадзора
___________________________А.Л.Ворон</t>
  </si>
  <si>
    <t>20.03.2024 г. № 35-03/2024</t>
  </si>
  <si>
    <t>20.03.2024 г. № 41-03/2024</t>
  </si>
  <si>
    <t xml:space="preserve">Минского областного   </t>
  </si>
  <si>
    <t>20.03.2024 г. № 26-03/2024</t>
  </si>
  <si>
    <t>заместителя начальника Солигорского межрайонного отдела Минского областного управления Госпромнадзора Шарко Владимира Владимировича,</t>
  </si>
  <si>
    <t>20.03.2024 г. № 27-03/2024</t>
  </si>
  <si>
    <t>Заместитель начальника Солигорского межрайонного отдела Минского областного 
управления Госпромнадзора
___________________________В.В.Шарко</t>
  </si>
  <si>
    <t>20.03.2024 г. № 47-03/2024</t>
  </si>
  <si>
    <t>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BY46АКВВ36429000001500000000
в МОУ №700 ОАО "Беларусбанк"
БИК АКВВ BY2Х  УНП 700630521</t>
  </si>
  <si>
    <t>20.03.2024 г. № 36-03/2024</t>
  </si>
  <si>
    <t>20.03.2024 г. № 42-03/2024</t>
  </si>
  <si>
    <t>20.03.2024 г. № 28-03/2024</t>
  </si>
  <si>
    <t>20.03.2024 г. № 29-03/2024</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</si>
</sst>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s>
  <fonts count="99">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Arial"/>
      <family val="2"/>
    </font>
    <font>
      <sz val="14"/>
      <name val="Arial"/>
      <family val="2"/>
    </font>
    <font>
      <b/>
      <sz val="10"/>
      <color indexed="56"/>
      <name val="Arial"/>
      <family val="2"/>
    </font>
    <font>
      <b/>
      <i/>
      <sz val="10"/>
      <color indexed="56"/>
      <name val="Arial"/>
      <family val="2"/>
    </font>
    <font>
      <b/>
      <sz val="10"/>
      <name val="Arial"/>
      <family val="2"/>
    </font>
    <font>
      <i/>
      <sz val="10"/>
      <name val="Arial"/>
      <family val="2"/>
    </font>
    <font>
      <sz val="8"/>
      <name val="Times New Roman"/>
      <family val="1"/>
    </font>
    <font>
      <sz val="9.5"/>
      <color indexed="8"/>
      <name val="Times New Roman"/>
      <family val="1"/>
    </font>
    <font>
      <sz val="9.5"/>
      <name val="Times New Roman"/>
      <family val="1"/>
    </font>
    <font>
      <sz val="9"/>
      <name val="Tahoma"/>
      <family val="2"/>
    </font>
    <font>
      <b/>
      <sz val="9.5"/>
      <color indexed="8"/>
      <name val="Times New Roman"/>
      <family val="1"/>
    </font>
    <font>
      <u val="single"/>
      <sz val="9.5"/>
      <color indexed="8"/>
      <name val="Times New Roman"/>
      <family val="1"/>
    </font>
    <font>
      <sz val="11"/>
      <name val="Times New Roman"/>
      <family val="1"/>
    </font>
    <font>
      <sz val="15"/>
      <color indexed="8"/>
      <name val="Times New Roman"/>
      <family val="1"/>
    </font>
    <font>
      <sz val="11"/>
      <color indexed="16"/>
      <name val="Times New Roman"/>
      <family val="1"/>
    </font>
    <font>
      <b/>
      <sz val="11"/>
      <color indexed="1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10"/>
      <color indexed="8"/>
      <name val="Times New Roman"/>
      <family val="1"/>
    </font>
    <font>
      <sz val="6"/>
      <color indexed="8"/>
      <name val="Times New Roman"/>
      <family val="1"/>
    </font>
    <font>
      <sz val="7"/>
      <color indexed="8"/>
      <name val="Times New Roman"/>
      <family val="1"/>
    </font>
    <font>
      <sz val="7.5"/>
      <color indexed="8"/>
      <name val="Times New Roman"/>
      <family val="1"/>
    </font>
    <font>
      <b/>
      <sz val="11"/>
      <color indexed="63"/>
      <name val="Times New Roman"/>
      <family val="1"/>
    </font>
    <font>
      <i/>
      <sz val="15"/>
      <color indexed="8"/>
      <name val="Times New Roman"/>
      <family val="1"/>
    </font>
    <font>
      <sz val="8"/>
      <color indexed="8"/>
      <name val="Times New Roman"/>
      <family val="1"/>
    </font>
    <font>
      <b/>
      <sz val="10"/>
      <color indexed="8"/>
      <name val="Times New Roman"/>
      <family val="1"/>
    </font>
    <font>
      <sz val="9"/>
      <color indexed="8"/>
      <name val="Times New Roman"/>
      <family val="1"/>
    </font>
    <font>
      <sz val="12"/>
      <color indexed="8"/>
      <name val="Times New Roman"/>
      <family val="1"/>
    </font>
    <font>
      <sz val="13"/>
      <color indexed="8"/>
      <name val="Times New Roman"/>
      <family val="1"/>
    </font>
    <font>
      <b/>
      <sz val="15"/>
      <color indexed="8"/>
      <name val="Times New Roman"/>
      <family val="1"/>
    </font>
    <font>
      <b/>
      <sz val="13"/>
      <color indexed="8"/>
      <name val="Times New Roman"/>
      <family val="1"/>
    </font>
    <font>
      <sz val="11"/>
      <color indexed="20"/>
      <name val="Times New Roman"/>
      <family val="1"/>
    </font>
    <font>
      <i/>
      <sz val="12"/>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3"/>
      <name val="Arial"/>
      <family val="2"/>
    </font>
    <font>
      <sz val="11"/>
      <color theme="1"/>
      <name val="Times New Roman"/>
      <family val="1"/>
    </font>
    <font>
      <b/>
      <sz val="11"/>
      <color theme="1"/>
      <name val="Times New Roman"/>
      <family val="1"/>
    </font>
    <font>
      <sz val="10"/>
      <color theme="1"/>
      <name val="Times New Roman"/>
      <family val="1"/>
    </font>
    <font>
      <sz val="9.5"/>
      <color theme="1"/>
      <name val="Times New Roman"/>
      <family val="1"/>
    </font>
    <font>
      <sz val="6"/>
      <color theme="1"/>
      <name val="Times New Roman"/>
      <family val="1"/>
    </font>
    <font>
      <sz val="7"/>
      <color theme="1"/>
      <name val="Times New Roman"/>
      <family val="1"/>
    </font>
    <font>
      <sz val="7.5"/>
      <color theme="1"/>
      <name val="Times New Roman"/>
      <family val="1"/>
    </font>
    <font>
      <sz val="15"/>
      <color theme="1"/>
      <name val="Times New Roman"/>
      <family val="1"/>
    </font>
    <font>
      <b/>
      <sz val="9.5"/>
      <color theme="1"/>
      <name val="Times New Roman"/>
      <family val="1"/>
    </font>
    <font>
      <b/>
      <sz val="11"/>
      <color rgb="FF262626"/>
      <name val="Times New Roman"/>
      <family val="1"/>
    </font>
    <font>
      <sz val="8"/>
      <color theme="1"/>
      <name val="Times New Roman"/>
      <family val="1"/>
    </font>
    <font>
      <sz val="12"/>
      <color theme="1"/>
      <name val="Times New Roman"/>
      <family val="1"/>
    </font>
    <font>
      <sz val="9.5"/>
      <color rgb="FF000000"/>
      <name val="Times New Roman"/>
      <family val="1"/>
    </font>
    <font>
      <b/>
      <sz val="10"/>
      <color theme="1"/>
      <name val="Times New Roman"/>
      <family val="1"/>
    </font>
    <font>
      <sz val="11"/>
      <color rgb="FF990000"/>
      <name val="Times New Roman"/>
      <family val="1"/>
    </font>
    <font>
      <sz val="11"/>
      <color rgb="FFA50021"/>
      <name val="Times New Roman"/>
      <family val="1"/>
    </font>
    <font>
      <i/>
      <sz val="12"/>
      <color theme="1"/>
      <name val="Times New Roman"/>
      <family val="1"/>
    </font>
    <font>
      <b/>
      <sz val="13"/>
      <color theme="1"/>
      <name val="Times New Roman"/>
      <family val="1"/>
    </font>
    <font>
      <b/>
      <sz val="15"/>
      <color theme="1"/>
      <name val="Times New Roman"/>
      <family val="1"/>
    </font>
    <font>
      <sz val="9"/>
      <color theme="1"/>
      <name val="Times New Roman"/>
      <family val="1"/>
    </font>
    <font>
      <sz val="6"/>
      <color rgb="FF000000"/>
      <name val="Times New Roman"/>
      <family val="1"/>
    </font>
    <font>
      <sz val="7"/>
      <color rgb="FF000000"/>
      <name val="Times New Roman"/>
      <family val="1"/>
    </font>
    <font>
      <sz val="13"/>
      <color theme="1"/>
      <name val="Times New Roman"/>
      <family val="1"/>
    </font>
    <font>
      <i/>
      <sz val="15"/>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CC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style="thin"/>
    </border>
    <border>
      <left>
        <color indexed="63"/>
      </left>
      <right>
        <color indexed="63"/>
      </right>
      <top style="thin">
        <color theme="1"/>
      </top>
      <bottom style="thin">
        <color theme="1"/>
      </bottom>
    </border>
    <border>
      <left/>
      <right style="medium"/>
      <top style="medium"/>
      <bottom/>
    </border>
    <border>
      <left/>
      <right style="medium"/>
      <top/>
      <bottom/>
    </border>
    <border>
      <left/>
      <right style="medium"/>
      <top/>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top style="thin"/>
      <bottom/>
    </border>
    <border>
      <left style="thin"/>
      <right>
        <color indexed="63"/>
      </right>
      <top style="thin"/>
      <bottom style="thin"/>
    </border>
    <border>
      <left/>
      <right style="thin"/>
      <top style="thin"/>
      <bottom style="thin"/>
    </border>
    <border>
      <left style="thin"/>
      <right style="thin"/>
      <top style="thin"/>
      <bottom style="thin"/>
    </border>
    <border>
      <left style="medium"/>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5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4" fillId="0" borderId="0">
      <alignment/>
      <protection/>
    </xf>
    <xf numFmtId="0" fontId="67"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2" fillId="32" borderId="0" applyNumberFormat="0" applyBorder="0" applyAlignment="0" applyProtection="0"/>
  </cellStyleXfs>
  <cellXfs count="260">
    <xf numFmtId="0" fontId="0" fillId="0" borderId="0" xfId="0" applyFont="1" applyAlignment="1">
      <alignment/>
    </xf>
    <xf numFmtId="0" fontId="5" fillId="0" borderId="0" xfId="53" applyFont="1">
      <alignment/>
      <protection/>
    </xf>
    <xf numFmtId="0" fontId="73" fillId="0" borderId="0" xfId="53" applyFont="1">
      <alignment/>
      <protection/>
    </xf>
    <xf numFmtId="0" fontId="4" fillId="0" borderId="0" xfId="53">
      <alignment/>
      <protection/>
    </xf>
    <xf numFmtId="0" fontId="8" fillId="0" borderId="0" xfId="53" applyFont="1" applyAlignment="1">
      <alignment horizontal="center"/>
      <protection/>
    </xf>
    <xf numFmtId="0" fontId="8" fillId="0" borderId="0" xfId="53" applyFont="1" applyAlignment="1">
      <alignment horizontal="left"/>
      <protection/>
    </xf>
    <xf numFmtId="0" fontId="8" fillId="0" borderId="0" xfId="53" applyFont="1">
      <alignment/>
      <protection/>
    </xf>
    <xf numFmtId="4" fontId="4" fillId="0" borderId="0" xfId="53" applyNumberFormat="1">
      <alignment/>
      <protection/>
    </xf>
    <xf numFmtId="0" fontId="4" fillId="0" borderId="0" xfId="53" applyFont="1" quotePrefix="1">
      <alignment/>
      <protection/>
    </xf>
    <xf numFmtId="0" fontId="4" fillId="0" borderId="0" xfId="53" quotePrefix="1">
      <alignment/>
      <protection/>
    </xf>
    <xf numFmtId="4" fontId="8" fillId="0" borderId="0" xfId="53" applyNumberFormat="1" applyFont="1" applyAlignment="1">
      <alignment vertical="center"/>
      <protection/>
    </xf>
    <xf numFmtId="0" fontId="9" fillId="0" borderId="0" xfId="53" applyFont="1">
      <alignment/>
      <protection/>
    </xf>
    <xf numFmtId="0" fontId="4" fillId="0" borderId="0" xfId="53" applyAlignment="1">
      <alignment/>
      <protection/>
    </xf>
    <xf numFmtId="0" fontId="74" fillId="33" borderId="0" xfId="0" applyFont="1" applyFill="1" applyAlignment="1" applyProtection="1">
      <alignment/>
      <protection hidden="1"/>
    </xf>
    <xf numFmtId="0" fontId="74" fillId="33" borderId="0" xfId="0" applyFont="1" applyFill="1" applyAlignment="1" applyProtection="1">
      <alignment/>
      <protection hidden="1"/>
    </xf>
    <xf numFmtId="0" fontId="74" fillId="33" borderId="0" xfId="0" applyFont="1" applyFill="1" applyBorder="1" applyAlignment="1" applyProtection="1">
      <alignment/>
      <protection hidden="1"/>
    </xf>
    <xf numFmtId="0" fontId="74" fillId="33" borderId="0" xfId="0" applyFont="1" applyFill="1" applyBorder="1" applyAlignment="1" applyProtection="1">
      <alignment/>
      <protection hidden="1"/>
    </xf>
    <xf numFmtId="0" fontId="75" fillId="33" borderId="0" xfId="0" applyFont="1" applyFill="1" applyAlignment="1" applyProtection="1">
      <alignment/>
      <protection hidden="1"/>
    </xf>
    <xf numFmtId="0" fontId="74" fillId="33" borderId="0" xfId="0" applyNumberFormat="1" applyFont="1" applyFill="1" applyAlignment="1" applyProtection="1" quotePrefix="1">
      <alignment horizontal="right"/>
      <protection hidden="1"/>
    </xf>
    <xf numFmtId="0" fontId="75" fillId="33" borderId="0" xfId="0" applyFont="1" applyFill="1" applyBorder="1" applyAlignment="1" applyProtection="1">
      <alignment horizontal="right"/>
      <protection hidden="1"/>
    </xf>
    <xf numFmtId="0" fontId="76" fillId="33" borderId="0" xfId="0" applyFont="1" applyFill="1" applyBorder="1" applyAlignment="1" applyProtection="1">
      <alignment vertical="top"/>
      <protection hidden="1"/>
    </xf>
    <xf numFmtId="0" fontId="77" fillId="33" borderId="0" xfId="0" applyFont="1" applyFill="1" applyAlignment="1" applyProtection="1">
      <alignment/>
      <protection hidden="1"/>
    </xf>
    <xf numFmtId="0" fontId="78" fillId="33" borderId="0" xfId="0" applyFont="1" applyFill="1" applyAlignment="1" applyProtection="1">
      <alignment/>
      <protection hidden="1"/>
    </xf>
    <xf numFmtId="0" fontId="79" fillId="33" borderId="0" xfId="0" applyFont="1" applyFill="1" applyAlignment="1" applyProtection="1">
      <alignment vertical="center"/>
      <protection hidden="1"/>
    </xf>
    <xf numFmtId="0" fontId="74" fillId="0" borderId="0" xfId="0" applyFont="1" applyAlignment="1" applyProtection="1">
      <alignment/>
      <protection hidden="1" locked="0"/>
    </xf>
    <xf numFmtId="0" fontId="77" fillId="33" borderId="0" xfId="0" applyFont="1" applyFill="1" applyAlignment="1" applyProtection="1">
      <alignment/>
      <protection hidden="1" locked="0"/>
    </xf>
    <xf numFmtId="0" fontId="74" fillId="0" borderId="0" xfId="0" applyFont="1" applyAlignment="1" applyProtection="1">
      <alignment/>
      <protection hidden="1" locked="0"/>
    </xf>
    <xf numFmtId="0" fontId="74" fillId="33" borderId="0" xfId="0" applyFont="1" applyFill="1" applyAlignment="1" applyProtection="1">
      <alignment/>
      <protection hidden="1" locked="0"/>
    </xf>
    <xf numFmtId="0" fontId="74" fillId="0" borderId="0" xfId="0" applyFont="1" applyBorder="1" applyAlignment="1" applyProtection="1">
      <alignment/>
      <protection hidden="1" locked="0"/>
    </xf>
    <xf numFmtId="14" fontId="75" fillId="33" borderId="0" xfId="0" applyNumberFormat="1" applyFont="1" applyFill="1" applyBorder="1" applyAlignment="1" applyProtection="1">
      <alignment horizontal="center" wrapText="1"/>
      <protection hidden="1"/>
    </xf>
    <xf numFmtId="49" fontId="75" fillId="33" borderId="0" xfId="0" applyNumberFormat="1" applyFont="1" applyFill="1" applyBorder="1" applyAlignment="1" applyProtection="1">
      <alignment horizontal="right"/>
      <protection hidden="1"/>
    </xf>
    <xf numFmtId="2" fontId="74" fillId="33" borderId="0" xfId="0" applyNumberFormat="1" applyFont="1" applyFill="1" applyAlignment="1" applyProtection="1">
      <alignment/>
      <protection hidden="1"/>
    </xf>
    <xf numFmtId="0" fontId="80" fillId="33" borderId="0" xfId="0" applyFont="1" applyFill="1" applyAlignment="1" applyProtection="1">
      <alignment/>
      <protection hidden="1"/>
    </xf>
    <xf numFmtId="0" fontId="80" fillId="33" borderId="0" xfId="0" applyFont="1" applyFill="1" applyAlignment="1" applyProtection="1">
      <alignment vertical="top"/>
      <protection hidden="1"/>
    </xf>
    <xf numFmtId="0" fontId="74" fillId="0" borderId="0" xfId="0" applyFont="1" applyAlignment="1" applyProtection="1">
      <alignment/>
      <protection hidden="1"/>
    </xf>
    <xf numFmtId="0" fontId="75" fillId="0" borderId="10" xfId="0" applyFont="1" applyBorder="1" applyAlignment="1" applyProtection="1">
      <alignment horizontal="left"/>
      <protection hidden="1"/>
    </xf>
    <xf numFmtId="0" fontId="75" fillId="33" borderId="0" xfId="0" applyFont="1" applyFill="1" applyBorder="1" applyAlignment="1" applyProtection="1">
      <alignment horizontal="center" wrapText="1"/>
      <protection hidden="1"/>
    </xf>
    <xf numFmtId="49" fontId="74" fillId="33" borderId="0" xfId="0" applyNumberFormat="1" applyFont="1" applyFill="1" applyAlignment="1" applyProtection="1">
      <alignment/>
      <protection hidden="1"/>
    </xf>
    <xf numFmtId="0" fontId="75" fillId="33" borderId="11" xfId="0" applyFont="1" applyFill="1" applyBorder="1" applyAlignment="1" applyProtection="1">
      <alignment horizontal="left" wrapText="1"/>
      <protection hidden="1"/>
    </xf>
    <xf numFmtId="0" fontId="75" fillId="33" borderId="11" xfId="0" applyFont="1" applyFill="1" applyBorder="1" applyAlignment="1" applyProtection="1">
      <alignment/>
      <protection hidden="1"/>
    </xf>
    <xf numFmtId="0" fontId="76" fillId="33" borderId="0" xfId="0" applyFont="1" applyFill="1" applyAlignment="1" applyProtection="1">
      <alignment horizontal="center"/>
      <protection hidden="1"/>
    </xf>
    <xf numFmtId="0" fontId="76" fillId="33" borderId="0" xfId="0" applyFont="1" applyFill="1" applyBorder="1" applyAlignment="1" applyProtection="1">
      <alignment horizontal="center"/>
      <protection hidden="1"/>
    </xf>
    <xf numFmtId="0" fontId="77" fillId="33" borderId="0" xfId="0" applyFont="1" applyFill="1" applyAlignment="1" applyProtection="1">
      <alignment vertical="top"/>
      <protection hidden="1"/>
    </xf>
    <xf numFmtId="0" fontId="76" fillId="33" borderId="0" xfId="0" applyFont="1" applyFill="1" applyAlignment="1" applyProtection="1">
      <alignment horizontal="center" vertical="top"/>
      <protection hidden="1"/>
    </xf>
    <xf numFmtId="0" fontId="76" fillId="33" borderId="0" xfId="0" applyFont="1" applyFill="1" applyAlignment="1" applyProtection="1">
      <alignment horizontal="center"/>
      <protection hidden="1" locked="0"/>
    </xf>
    <xf numFmtId="0" fontId="74" fillId="0" borderId="0" xfId="0" applyFont="1" applyAlignment="1" applyProtection="1">
      <alignment wrapText="1"/>
      <protection hidden="1" locked="0"/>
    </xf>
    <xf numFmtId="0" fontId="74" fillId="0" borderId="0" xfId="0" applyFont="1" applyAlignment="1" applyProtection="1">
      <alignment wrapText="1"/>
      <protection hidden="1"/>
    </xf>
    <xf numFmtId="0" fontId="77" fillId="33" borderId="0" xfId="0" applyFont="1" applyFill="1" applyBorder="1" applyAlignment="1" applyProtection="1">
      <alignment/>
      <protection hidden="1"/>
    </xf>
    <xf numFmtId="0" fontId="81" fillId="0" borderId="0" xfId="0" applyFont="1" applyFill="1" applyBorder="1" applyAlignment="1" applyProtection="1">
      <alignment horizontal="left" vertical="top"/>
      <protection hidden="1"/>
    </xf>
    <xf numFmtId="0" fontId="77" fillId="33" borderId="0" xfId="0" applyFont="1" applyFill="1" applyBorder="1" applyAlignment="1" applyProtection="1">
      <alignment horizontal="left" wrapText="1"/>
      <protection hidden="1"/>
    </xf>
    <xf numFmtId="0" fontId="77" fillId="33" borderId="0" xfId="0" applyFont="1" applyFill="1" applyAlignment="1" applyProtection="1">
      <alignment horizontal="left" wrapText="1"/>
      <protection hidden="1"/>
    </xf>
    <xf numFmtId="0" fontId="77" fillId="33" borderId="0" xfId="0" applyFont="1" applyFill="1" applyAlignment="1" applyProtection="1">
      <alignment horizontal="left" vertical="top" wrapText="1"/>
      <protection hidden="1"/>
    </xf>
    <xf numFmtId="0" fontId="82" fillId="33" borderId="0" xfId="0" applyFont="1" applyFill="1" applyAlignment="1" applyProtection="1">
      <alignment horizontal="center" wrapText="1"/>
      <protection hidden="1"/>
    </xf>
    <xf numFmtId="0" fontId="77" fillId="33" borderId="0" xfId="0" applyFont="1" applyFill="1" applyAlignment="1" applyProtection="1">
      <alignment vertical="top" wrapText="1"/>
      <protection hidden="1"/>
    </xf>
    <xf numFmtId="0" fontId="77" fillId="33" borderId="0" xfId="0" applyFont="1" applyFill="1" applyAlignment="1" applyProtection="1">
      <alignment wrapText="1"/>
      <protection hidden="1"/>
    </xf>
    <xf numFmtId="0" fontId="74" fillId="0" borderId="0" xfId="0" applyFont="1" applyBorder="1" applyAlignment="1" applyProtection="1">
      <alignment/>
      <protection hidden="1"/>
    </xf>
    <xf numFmtId="0" fontId="74" fillId="0" borderId="0" xfId="0" applyFont="1" applyFill="1" applyBorder="1" applyAlignment="1" applyProtection="1">
      <alignment/>
      <protection hidden="1"/>
    </xf>
    <xf numFmtId="0" fontId="76" fillId="33" borderId="0" xfId="0" applyFont="1" applyFill="1" applyAlignment="1" applyProtection="1">
      <alignment horizontal="center" wrapText="1"/>
      <protection hidden="1"/>
    </xf>
    <xf numFmtId="0" fontId="76" fillId="33" borderId="0" xfId="0" applyFont="1" applyFill="1" applyBorder="1" applyAlignment="1" applyProtection="1">
      <alignment/>
      <protection hidden="1"/>
    </xf>
    <xf numFmtId="0" fontId="76" fillId="33" borderId="0" xfId="0" applyFont="1" applyFill="1" applyBorder="1" applyAlignment="1" applyProtection="1">
      <alignment wrapText="1"/>
      <protection hidden="1"/>
    </xf>
    <xf numFmtId="49" fontId="77" fillId="33" borderId="0" xfId="0" applyNumberFormat="1" applyFont="1" applyFill="1" applyAlignment="1" applyProtection="1">
      <alignment/>
      <protection hidden="1"/>
    </xf>
    <xf numFmtId="49" fontId="77" fillId="33" borderId="0" xfId="0" applyNumberFormat="1" applyFont="1" applyFill="1" applyBorder="1" applyAlignment="1" applyProtection="1">
      <alignment/>
      <protection hidden="1"/>
    </xf>
    <xf numFmtId="49" fontId="78" fillId="33" borderId="0" xfId="0" applyNumberFormat="1" applyFont="1" applyFill="1" applyBorder="1" applyAlignment="1" applyProtection="1">
      <alignment horizontal="center" vertical="top"/>
      <protection hidden="1"/>
    </xf>
    <xf numFmtId="49" fontId="77" fillId="33" borderId="0" xfId="0" applyNumberFormat="1" applyFont="1" applyFill="1" applyAlignment="1" applyProtection="1">
      <alignment horizontal="left" vertical="top" wrapText="1"/>
      <protection hidden="1"/>
    </xf>
    <xf numFmtId="0" fontId="77" fillId="33" borderId="0" xfId="0" applyFont="1" applyFill="1" applyBorder="1" applyAlignment="1" applyProtection="1">
      <alignment wrapText="1"/>
      <protection hidden="1"/>
    </xf>
    <xf numFmtId="49" fontId="78" fillId="0" borderId="0" xfId="0" applyNumberFormat="1" applyFont="1" applyFill="1" applyBorder="1" applyAlignment="1" applyProtection="1">
      <alignment horizontal="center" vertical="top"/>
      <protection hidden="1"/>
    </xf>
    <xf numFmtId="0" fontId="81" fillId="33" borderId="0" xfId="0" applyFont="1" applyFill="1" applyBorder="1" applyAlignment="1" applyProtection="1">
      <alignment horizontal="left" vertical="top"/>
      <protection hidden="1"/>
    </xf>
    <xf numFmtId="0" fontId="74" fillId="0" borderId="0" xfId="0" applyFont="1" applyBorder="1" applyAlignment="1" applyProtection="1">
      <alignment horizontal="left" vertical="top" wrapText="1"/>
      <protection/>
    </xf>
    <xf numFmtId="0" fontId="74" fillId="0" borderId="0" xfId="0" applyFont="1" applyBorder="1" applyAlignment="1" applyProtection="1">
      <alignment horizontal="left" vertical="top"/>
      <protection/>
    </xf>
    <xf numFmtId="0" fontId="74" fillId="0" borderId="0" xfId="0" applyFont="1" applyAlignment="1" applyProtection="1">
      <alignment vertical="top"/>
      <protection hidden="1"/>
    </xf>
    <xf numFmtId="0" fontId="76" fillId="33" borderId="0" xfId="0" applyFont="1" applyFill="1" applyAlignment="1" applyProtection="1">
      <alignment horizontal="left" vertical="top"/>
      <protection hidden="1"/>
    </xf>
    <xf numFmtId="0" fontId="76" fillId="33" borderId="0" xfId="0" applyFont="1" applyFill="1" applyAlignment="1" applyProtection="1">
      <alignment horizontal="left"/>
      <protection hidden="1"/>
    </xf>
    <xf numFmtId="0" fontId="0" fillId="0" borderId="0" xfId="0" applyAlignment="1" applyProtection="1">
      <alignment/>
      <protection/>
    </xf>
    <xf numFmtId="0" fontId="74" fillId="0" borderId="0" xfId="0" applyFont="1" applyAlignment="1" applyProtection="1">
      <alignment/>
      <protection hidden="1"/>
    </xf>
    <xf numFmtId="0" fontId="74" fillId="0" borderId="0" xfId="0" applyFont="1" applyAlignment="1" applyProtection="1">
      <alignment vertical="center"/>
      <protection hidden="1"/>
    </xf>
    <xf numFmtId="0" fontId="74" fillId="0" borderId="0" xfId="0" applyFont="1" applyBorder="1" applyAlignment="1" applyProtection="1">
      <alignment/>
      <protection hidden="1"/>
    </xf>
    <xf numFmtId="0" fontId="74" fillId="0" borderId="0" xfId="0" applyFont="1" applyBorder="1" applyAlignment="1" applyProtection="1">
      <alignment vertical="center"/>
      <protection hidden="1"/>
    </xf>
    <xf numFmtId="0" fontId="74" fillId="0" borderId="0" xfId="0" applyFont="1" applyFill="1" applyAlignment="1" applyProtection="1">
      <alignment/>
      <protection hidden="1"/>
    </xf>
    <xf numFmtId="0" fontId="76" fillId="0" borderId="0" xfId="0" applyFont="1" applyAlignment="1" applyProtection="1">
      <alignment/>
      <protection hidden="1"/>
    </xf>
    <xf numFmtId="0" fontId="78" fillId="0" borderId="0" xfId="0" applyFont="1" applyAlignment="1" applyProtection="1">
      <alignment/>
      <protection hidden="1"/>
    </xf>
    <xf numFmtId="0" fontId="75" fillId="0" borderId="12" xfId="0" applyFont="1" applyBorder="1" applyAlignment="1" applyProtection="1">
      <alignment/>
      <protection locked="0"/>
    </xf>
    <xf numFmtId="0" fontId="83" fillId="0" borderId="12" xfId="0" applyFont="1" applyBorder="1" applyAlignment="1" applyProtection="1">
      <alignment/>
      <protection locked="0"/>
    </xf>
    <xf numFmtId="0" fontId="74" fillId="34" borderId="0" xfId="0" applyFont="1" applyFill="1" applyAlignment="1" applyProtection="1">
      <alignment horizontal="left" vertical="top" wrapText="1"/>
      <protection locked="0"/>
    </xf>
    <xf numFmtId="0" fontId="75" fillId="0" borderId="0" xfId="0" applyFont="1" applyBorder="1" applyAlignment="1" applyProtection="1">
      <alignment horizontal="left" vertical="top" wrapText="1"/>
      <protection locked="0"/>
    </xf>
    <xf numFmtId="0" fontId="74" fillId="0" borderId="0" xfId="0" applyFont="1" applyAlignment="1" applyProtection="1">
      <alignment horizontal="left" vertical="top" wrapText="1"/>
      <protection locked="0"/>
    </xf>
    <xf numFmtId="0" fontId="74" fillId="0" borderId="0" xfId="0" applyFont="1" applyBorder="1" applyAlignment="1" applyProtection="1">
      <alignment horizontal="left" vertical="top" wrapText="1"/>
      <protection locked="0"/>
    </xf>
    <xf numFmtId="0" fontId="74" fillId="0" borderId="0" xfId="0" applyFont="1" applyBorder="1" applyAlignment="1" applyProtection="1">
      <alignment horizontal="left" vertical="top"/>
      <protection locked="0"/>
    </xf>
    <xf numFmtId="0" fontId="0" fillId="0" borderId="0" xfId="0" applyAlignment="1" applyProtection="1">
      <alignment/>
      <protection locked="0"/>
    </xf>
    <xf numFmtId="0" fontId="81" fillId="0" borderId="0" xfId="0" applyFont="1" applyAlignment="1" applyProtection="1">
      <alignment wrapText="1"/>
      <protection hidden="1"/>
    </xf>
    <xf numFmtId="49" fontId="81" fillId="0" borderId="0" xfId="0" applyNumberFormat="1" applyFont="1" applyAlignment="1" applyProtection="1">
      <alignment wrapText="1"/>
      <protection hidden="1"/>
    </xf>
    <xf numFmtId="0" fontId="81" fillId="33" borderId="0" xfId="0" applyFont="1" applyFill="1" applyAlignment="1" applyProtection="1">
      <alignment horizontal="left" vertical="top"/>
      <protection hidden="1"/>
    </xf>
    <xf numFmtId="0" fontId="81" fillId="33" borderId="0" xfId="0" applyFont="1" applyFill="1" applyBorder="1" applyAlignment="1" applyProtection="1">
      <alignment vertical="top" wrapText="1"/>
      <protection hidden="1"/>
    </xf>
    <xf numFmtId="0" fontId="77" fillId="33" borderId="0" xfId="0" applyFont="1" applyFill="1" applyAlignment="1" applyProtection="1">
      <alignment horizontal="left" vertical="top" wrapText="1"/>
      <protection hidden="1"/>
    </xf>
    <xf numFmtId="0" fontId="77" fillId="33" borderId="0" xfId="0" applyFont="1" applyFill="1" applyAlignment="1" applyProtection="1">
      <alignment horizontal="left" vertical="top"/>
      <protection hidden="1"/>
    </xf>
    <xf numFmtId="0" fontId="75" fillId="0" borderId="0" xfId="0" applyFont="1" applyBorder="1" applyAlignment="1">
      <alignment horizontal="left" vertical="top" wrapText="1"/>
    </xf>
    <xf numFmtId="0" fontId="74" fillId="0" borderId="0" xfId="0" applyFont="1" applyBorder="1" applyAlignment="1">
      <alignment horizontal="left" vertical="top" wrapText="1"/>
    </xf>
    <xf numFmtId="0" fontId="74" fillId="34" borderId="13" xfId="0" applyFont="1" applyFill="1" applyBorder="1" applyAlignment="1">
      <alignment horizontal="left" vertical="top" wrapText="1"/>
    </xf>
    <xf numFmtId="0" fontId="74" fillId="0" borderId="14" xfId="0" applyFont="1" applyBorder="1" applyAlignment="1">
      <alignment horizontal="left" vertical="top" wrapText="1"/>
    </xf>
    <xf numFmtId="0" fontId="74" fillId="34" borderId="14" xfId="0" applyFont="1" applyFill="1" applyBorder="1" applyAlignment="1">
      <alignment horizontal="left" vertical="top" wrapText="1"/>
    </xf>
    <xf numFmtId="0" fontId="16" fillId="34" borderId="14" xfId="0" applyFont="1" applyFill="1" applyBorder="1" applyAlignment="1">
      <alignment horizontal="left" vertical="top" wrapText="1"/>
    </xf>
    <xf numFmtId="0" fontId="74" fillId="0" borderId="15" xfId="0" applyFont="1" applyBorder="1" applyAlignment="1">
      <alignment horizontal="left" vertical="top" wrapText="1"/>
    </xf>
    <xf numFmtId="0" fontId="75" fillId="34" borderId="16" xfId="0" applyFont="1" applyFill="1" applyBorder="1" applyAlignment="1">
      <alignment horizontal="left" vertical="top" wrapText="1"/>
    </xf>
    <xf numFmtId="0" fontId="75" fillId="34" borderId="17" xfId="0" applyFont="1" applyFill="1" applyBorder="1" applyAlignment="1">
      <alignment horizontal="left" vertical="top" wrapText="1"/>
    </xf>
    <xf numFmtId="0" fontId="74" fillId="34" borderId="17" xfId="0" applyFont="1" applyFill="1" applyBorder="1" applyAlignment="1">
      <alignment horizontal="left" vertical="top" wrapText="1"/>
    </xf>
    <xf numFmtId="0" fontId="75" fillId="0" borderId="18" xfId="0" applyFont="1" applyBorder="1" applyAlignment="1">
      <alignment horizontal="left" vertical="top" wrapText="1"/>
    </xf>
    <xf numFmtId="0" fontId="75" fillId="34" borderId="18" xfId="0" applyFont="1" applyFill="1" applyBorder="1" applyAlignment="1">
      <alignment horizontal="left" vertical="top" wrapText="1"/>
    </xf>
    <xf numFmtId="0" fontId="75" fillId="34" borderId="0" xfId="0" applyFont="1" applyFill="1" applyBorder="1" applyAlignment="1">
      <alignment horizontal="left" vertical="top" wrapText="1"/>
    </xf>
    <xf numFmtId="0" fontId="74" fillId="34" borderId="0" xfId="0" applyFont="1" applyFill="1" applyBorder="1" applyAlignment="1">
      <alignment horizontal="left" vertical="top" wrapText="1"/>
    </xf>
    <xf numFmtId="0" fontId="2" fillId="0" borderId="0" xfId="0" applyFont="1" applyBorder="1" applyAlignment="1">
      <alignment horizontal="left" vertical="top" wrapText="1"/>
    </xf>
    <xf numFmtId="0" fontId="75" fillId="0" borderId="19" xfId="0" applyFont="1" applyBorder="1" applyAlignment="1">
      <alignment horizontal="left" vertical="top" wrapText="1"/>
    </xf>
    <xf numFmtId="0" fontId="74" fillId="0" borderId="20" xfId="0" applyFont="1" applyBorder="1" applyAlignment="1">
      <alignment horizontal="left" vertical="top" wrapText="1"/>
    </xf>
    <xf numFmtId="0" fontId="81" fillId="33" borderId="0" xfId="0" applyFont="1" applyFill="1" applyBorder="1" applyAlignment="1" applyProtection="1">
      <alignment horizontal="left" vertical="top" wrapText="1"/>
      <protection hidden="1"/>
    </xf>
    <xf numFmtId="0" fontId="81" fillId="0" borderId="0" xfId="0" applyFont="1" applyFill="1" applyBorder="1" applyAlignment="1" applyProtection="1">
      <alignment horizontal="left" vertical="top"/>
      <protection/>
    </xf>
    <xf numFmtId="0" fontId="77" fillId="33" borderId="0" xfId="0" applyFont="1" applyFill="1" applyAlignment="1" applyProtection="1">
      <alignment horizontal="left" vertical="top" wrapText="1"/>
      <protection hidden="1"/>
    </xf>
    <xf numFmtId="0" fontId="77" fillId="33" borderId="0" xfId="0" applyFont="1" applyFill="1" applyAlignment="1" applyProtection="1">
      <alignment horizontal="left" vertical="top"/>
      <protection hidden="1"/>
    </xf>
    <xf numFmtId="0" fontId="12" fillId="33" borderId="0" xfId="0" applyFont="1" applyFill="1" applyAlignment="1" applyProtection="1">
      <alignment horizontal="left" vertical="top" wrapText="1"/>
      <protection hidden="1"/>
    </xf>
    <xf numFmtId="0" fontId="84" fillId="0" borderId="10" xfId="0" applyFont="1" applyFill="1" applyBorder="1" applyAlignment="1" applyProtection="1">
      <alignment horizontal="left" wrapText="1"/>
      <protection hidden="1"/>
    </xf>
    <xf numFmtId="0" fontId="85" fillId="35" borderId="10" xfId="0" applyFont="1" applyFill="1" applyBorder="1" applyAlignment="1" applyProtection="1">
      <alignment horizontal="left" vertical="top" wrapText="1"/>
      <protection hidden="1" locked="0"/>
    </xf>
    <xf numFmtId="0" fontId="81" fillId="33" borderId="0" xfId="0" applyFont="1" applyFill="1" applyAlignment="1" applyProtection="1">
      <alignment horizontal="left" vertical="top"/>
      <protection hidden="1"/>
    </xf>
    <xf numFmtId="0" fontId="84" fillId="33" borderId="21" xfId="0" applyFont="1" applyFill="1" applyBorder="1" applyAlignment="1" applyProtection="1">
      <alignment horizontal="center" vertical="center"/>
      <protection hidden="1"/>
    </xf>
    <xf numFmtId="0" fontId="77" fillId="33" borderId="0" xfId="0" applyNumberFormat="1" applyFont="1" applyFill="1" applyAlignment="1" applyProtection="1">
      <alignment horizontal="left" vertical="top" wrapText="1"/>
      <protection hidden="1"/>
    </xf>
    <xf numFmtId="0" fontId="86" fillId="35" borderId="10" xfId="0" applyFont="1" applyFill="1" applyBorder="1" applyAlignment="1" applyProtection="1">
      <alignment horizontal="left" vertical="top" wrapText="1"/>
      <protection hidden="1" locked="0"/>
    </xf>
    <xf numFmtId="14" fontId="87" fillId="31" borderId="10" xfId="0" applyNumberFormat="1" applyFont="1" applyFill="1" applyBorder="1" applyAlignment="1" applyProtection="1">
      <alignment horizontal="right"/>
      <protection hidden="1" locked="0"/>
    </xf>
    <xf numFmtId="49" fontId="77" fillId="33" borderId="0" xfId="0" applyNumberFormat="1" applyFont="1" applyFill="1" applyAlignment="1" applyProtection="1">
      <alignment horizontal="left" vertical="top" wrapText="1"/>
      <protection hidden="1"/>
    </xf>
    <xf numFmtId="0" fontId="77" fillId="0" borderId="10" xfId="0" applyNumberFormat="1" applyFont="1" applyFill="1" applyBorder="1" applyAlignment="1" applyProtection="1">
      <alignment horizontal="left" vertical="top"/>
      <protection hidden="1"/>
    </xf>
    <xf numFmtId="49" fontId="77" fillId="0" borderId="0" xfId="0" applyNumberFormat="1" applyFont="1" applyAlignment="1" applyProtection="1">
      <alignment horizontal="left" vertical="top"/>
      <protection hidden="1"/>
    </xf>
    <xf numFmtId="0" fontId="88" fillId="33" borderId="0" xfId="0" applyFont="1" applyFill="1" applyAlignment="1" applyProtection="1">
      <alignment horizontal="left" vertical="top" wrapText="1"/>
      <protection hidden="1" locked="0"/>
    </xf>
    <xf numFmtId="0" fontId="89" fillId="33" borderId="0" xfId="0" applyFont="1" applyFill="1" applyAlignment="1" applyProtection="1">
      <alignment horizontal="left" vertical="top" wrapText="1"/>
      <protection hidden="1" locked="0"/>
    </xf>
    <xf numFmtId="0" fontId="90" fillId="35" borderId="0" xfId="0" applyFont="1" applyFill="1" applyBorder="1" applyAlignment="1" applyProtection="1">
      <alignment horizontal="left" vertical="top" wrapText="1"/>
      <protection hidden="1" locked="0"/>
    </xf>
    <xf numFmtId="0" fontId="81" fillId="0" borderId="0" xfId="0" applyFont="1" applyFill="1" applyBorder="1" applyAlignment="1" applyProtection="1">
      <alignment horizontal="left" vertical="top" wrapText="1"/>
      <protection hidden="1"/>
    </xf>
    <xf numFmtId="0" fontId="81" fillId="0" borderId="0" xfId="0" applyFont="1" applyFill="1" applyAlignment="1" applyProtection="1">
      <alignment horizontal="left" vertical="top" wrapText="1"/>
      <protection hidden="1"/>
    </xf>
    <xf numFmtId="0" fontId="76" fillId="35" borderId="0" xfId="0" applyFont="1" applyFill="1" applyAlignment="1" applyProtection="1">
      <alignment horizontal="center"/>
      <protection hidden="1" locked="0"/>
    </xf>
    <xf numFmtId="0" fontId="91" fillId="0" borderId="0" xfId="0" applyFont="1" applyAlignment="1" applyProtection="1">
      <alignment horizontal="left" vertical="top"/>
      <protection/>
    </xf>
    <xf numFmtId="0" fontId="81" fillId="35" borderId="0" xfId="0" applyFont="1" applyFill="1" applyAlignment="1" applyProtection="1">
      <alignment horizontal="left" vertical="top"/>
      <protection hidden="1" locked="0"/>
    </xf>
    <xf numFmtId="0" fontId="12" fillId="35" borderId="0" xfId="0" applyFont="1" applyFill="1" applyAlignment="1" applyProtection="1">
      <alignment horizontal="left" vertical="top" wrapText="1"/>
      <protection hidden="1"/>
    </xf>
    <xf numFmtId="0" fontId="77" fillId="33" borderId="0" xfId="0" applyFont="1" applyFill="1" applyBorder="1" applyAlignment="1" applyProtection="1">
      <alignment horizontal="left" vertical="top" wrapText="1"/>
      <protection hidden="1"/>
    </xf>
    <xf numFmtId="0" fontId="86" fillId="0" borderId="0" xfId="0" applyFont="1" applyBorder="1" applyAlignment="1" applyProtection="1">
      <alignment horizontal="left" vertical="top"/>
      <protection hidden="1"/>
    </xf>
    <xf numFmtId="0" fontId="81" fillId="33" borderId="0" xfId="0" applyFont="1" applyFill="1" applyBorder="1" applyAlignment="1" applyProtection="1">
      <alignment horizontal="left" vertical="top"/>
      <protection hidden="1"/>
    </xf>
    <xf numFmtId="0" fontId="92" fillId="35" borderId="0" xfId="0" applyFont="1" applyFill="1" applyBorder="1" applyAlignment="1" applyProtection="1">
      <alignment horizontal="left" vertical="top" wrapText="1"/>
      <protection hidden="1" locked="0"/>
    </xf>
    <xf numFmtId="0" fontId="92" fillId="33" borderId="0" xfId="0" applyFont="1" applyFill="1" applyAlignment="1" applyProtection="1">
      <alignment horizontal="center" vertical="top"/>
      <protection hidden="1"/>
    </xf>
    <xf numFmtId="0" fontId="76" fillId="35" borderId="0" xfId="0" applyFont="1" applyFill="1" applyAlignment="1" applyProtection="1">
      <alignment horizontal="left" vertical="top" wrapText="1"/>
      <protection hidden="1" locked="0"/>
    </xf>
    <xf numFmtId="0" fontId="77" fillId="35" borderId="0" xfId="0" applyFont="1" applyFill="1" applyAlignment="1" applyProtection="1">
      <alignment horizontal="left" vertical="top" wrapText="1"/>
      <protection hidden="1"/>
    </xf>
    <xf numFmtId="0" fontId="82" fillId="33" borderId="0" xfId="0" applyFont="1" applyFill="1" applyAlignment="1" applyProtection="1">
      <alignment horizontal="center" vertical="top" wrapText="1"/>
      <protection hidden="1"/>
    </xf>
    <xf numFmtId="0" fontId="85" fillId="35" borderId="10" xfId="0" applyFont="1" applyFill="1" applyBorder="1" applyAlignment="1" applyProtection="1">
      <alignment horizontal="left" vertical="top" wrapText="1"/>
      <protection locked="0"/>
    </xf>
    <xf numFmtId="0" fontId="93" fillId="33" borderId="0" xfId="0" applyFont="1" applyFill="1" applyAlignment="1" applyProtection="1">
      <alignment horizontal="center" vertical="top"/>
      <protection hidden="1"/>
    </xf>
    <xf numFmtId="0" fontId="76" fillId="33" borderId="10" xfId="0" applyFont="1" applyFill="1" applyBorder="1" applyAlignment="1" applyProtection="1">
      <alignment horizontal="center"/>
      <protection hidden="1"/>
    </xf>
    <xf numFmtId="0" fontId="82" fillId="33" borderId="0" xfId="0" applyFont="1" applyFill="1" applyAlignment="1" applyProtection="1">
      <alignment horizontal="center"/>
      <protection hidden="1"/>
    </xf>
    <xf numFmtId="0" fontId="82" fillId="33" borderId="0" xfId="0" applyFont="1" applyFill="1" applyAlignment="1" applyProtection="1">
      <alignment horizontal="center" vertical="top"/>
      <protection hidden="1"/>
    </xf>
    <xf numFmtId="49" fontId="78" fillId="33" borderId="0" xfId="0" applyNumberFormat="1" applyFont="1" applyFill="1" applyBorder="1" applyAlignment="1" applyProtection="1">
      <alignment horizontal="center" vertical="top"/>
      <protection hidden="1"/>
    </xf>
    <xf numFmtId="0" fontId="76" fillId="33" borderId="0" xfId="0" applyFont="1" applyFill="1" applyBorder="1" applyAlignment="1" applyProtection="1">
      <alignment horizontal="center"/>
      <protection hidden="1"/>
    </xf>
    <xf numFmtId="0" fontId="87" fillId="31" borderId="10" xfId="0" applyFont="1" applyFill="1" applyBorder="1" applyAlignment="1" applyProtection="1">
      <alignment horizontal="center"/>
      <protection hidden="1" locked="0"/>
    </xf>
    <xf numFmtId="0" fontId="81" fillId="0" borderId="0" xfId="0" applyFont="1" applyFill="1" applyBorder="1" applyAlignment="1" applyProtection="1">
      <alignment horizontal="left" vertical="top"/>
      <protection locked="0"/>
    </xf>
    <xf numFmtId="49" fontId="82" fillId="33" borderId="0" xfId="0" applyNumberFormat="1" applyFont="1" applyFill="1" applyBorder="1" applyAlignment="1" applyProtection="1" quotePrefix="1">
      <alignment/>
      <protection hidden="1"/>
    </xf>
    <xf numFmtId="0" fontId="81" fillId="0" borderId="10" xfId="0" applyFont="1" applyFill="1" applyBorder="1" applyAlignment="1" applyProtection="1">
      <alignment horizontal="center" vertical="top"/>
      <protection/>
    </xf>
    <xf numFmtId="0" fontId="77" fillId="33" borderId="0" xfId="0" applyFont="1" applyFill="1" applyAlignment="1" applyProtection="1">
      <alignment horizontal="center" vertical="top" wrapText="1"/>
      <protection hidden="1"/>
    </xf>
    <xf numFmtId="0" fontId="77" fillId="33" borderId="0" xfId="0" applyFont="1" applyFill="1" applyBorder="1" applyAlignment="1" applyProtection="1">
      <alignment horizontal="left" wrapText="1"/>
      <protection hidden="1"/>
    </xf>
    <xf numFmtId="0" fontId="77" fillId="35" borderId="10" xfId="0" applyFont="1" applyFill="1" applyBorder="1" applyAlignment="1" applyProtection="1">
      <alignment horizontal="left" vertical="top"/>
      <protection hidden="1" locked="0"/>
    </xf>
    <xf numFmtId="0" fontId="94" fillId="0" borderId="0" xfId="0" applyFont="1" applyBorder="1" applyAlignment="1" applyProtection="1">
      <alignment horizontal="center" vertical="top"/>
      <protection hidden="1"/>
    </xf>
    <xf numFmtId="0" fontId="95" fillId="0" borderId="21" xfId="0" applyFont="1" applyBorder="1" applyAlignment="1" applyProtection="1">
      <alignment horizontal="center" vertical="center"/>
      <protection hidden="1"/>
    </xf>
    <xf numFmtId="0" fontId="77" fillId="33" borderId="0" xfId="0" applyFont="1" applyFill="1" applyAlignment="1" applyProtection="1">
      <alignment horizontal="left"/>
      <protection hidden="1"/>
    </xf>
    <xf numFmtId="0" fontId="82" fillId="0" borderId="10" xfId="0" applyFont="1" applyFill="1" applyBorder="1" applyAlignment="1" applyProtection="1">
      <alignment horizontal="center"/>
      <protection hidden="1"/>
    </xf>
    <xf numFmtId="0" fontId="77" fillId="33" borderId="0" xfId="0" applyFont="1" applyFill="1" applyAlignment="1" applyProtection="1">
      <alignment horizontal="left" wrapText="1"/>
      <protection hidden="1"/>
    </xf>
    <xf numFmtId="0" fontId="77" fillId="35" borderId="10" xfId="0" applyFont="1" applyFill="1" applyBorder="1" applyAlignment="1" applyProtection="1">
      <alignment horizontal="left" wrapText="1"/>
      <protection hidden="1" locked="0"/>
    </xf>
    <xf numFmtId="0" fontId="82" fillId="33" borderId="0" xfId="0" applyFont="1" applyFill="1" applyAlignment="1" applyProtection="1">
      <alignment horizontal="center" wrapText="1"/>
      <protection hidden="1"/>
    </xf>
    <xf numFmtId="0" fontId="77" fillId="0" borderId="0" xfId="0" applyFont="1" applyFill="1" applyBorder="1" applyAlignment="1" applyProtection="1">
      <alignment horizontal="left" vertical="top" wrapText="1"/>
      <protection hidden="1"/>
    </xf>
    <xf numFmtId="0" fontId="94" fillId="0" borderId="0" xfId="0" applyFont="1" applyBorder="1" applyAlignment="1" applyProtection="1">
      <alignment horizontal="left"/>
      <protection hidden="1"/>
    </xf>
    <xf numFmtId="0" fontId="77" fillId="35" borderId="0" xfId="0" applyFont="1" applyFill="1" applyBorder="1" applyAlignment="1" applyProtection="1">
      <alignment horizontal="left" wrapText="1"/>
      <protection hidden="1" locked="0"/>
    </xf>
    <xf numFmtId="0" fontId="77" fillId="33" borderId="10" xfId="0" applyFont="1" applyFill="1" applyBorder="1" applyAlignment="1" applyProtection="1">
      <alignment horizontal="center"/>
      <protection hidden="1"/>
    </xf>
    <xf numFmtId="14" fontId="87" fillId="0" borderId="10" xfId="0" applyNumberFormat="1" applyFont="1" applyBorder="1" applyAlignment="1" applyProtection="1">
      <alignment horizontal="center"/>
      <protection/>
    </xf>
    <xf numFmtId="0" fontId="75" fillId="33" borderId="10" xfId="0" applyFont="1" applyFill="1" applyBorder="1" applyAlignment="1" applyProtection="1">
      <alignment horizontal="center"/>
      <protection hidden="1"/>
    </xf>
    <xf numFmtId="0" fontId="74" fillId="33" borderId="0" xfId="0" applyFont="1" applyFill="1" applyAlignment="1" applyProtection="1">
      <alignment horizontal="center"/>
      <protection hidden="1"/>
    </xf>
    <xf numFmtId="0" fontId="74" fillId="33" borderId="0" xfId="0" applyFont="1" applyFill="1" applyAlignment="1" applyProtection="1">
      <alignment horizontal="center" vertical="top"/>
      <protection hidden="1"/>
    </xf>
    <xf numFmtId="0" fontId="86" fillId="0" borderId="10" xfId="0" applyFont="1" applyFill="1" applyBorder="1" applyAlignment="1" applyProtection="1">
      <alignment horizontal="left" wrapText="1"/>
      <protection hidden="1"/>
    </xf>
    <xf numFmtId="0" fontId="77" fillId="0" borderId="10" xfId="0" applyFont="1" applyFill="1" applyBorder="1" applyAlignment="1" applyProtection="1">
      <alignment horizontal="left"/>
      <protection hidden="1"/>
    </xf>
    <xf numFmtId="0" fontId="94" fillId="0" borderId="0" xfId="0" applyFont="1" applyBorder="1" applyAlignment="1" applyProtection="1">
      <alignment horizontal="center"/>
      <protection hidden="1"/>
    </xf>
    <xf numFmtId="0" fontId="74" fillId="33" borderId="0" xfId="0" applyFont="1" applyFill="1" applyAlignment="1" applyProtection="1">
      <alignment horizontal="left" vertical="top"/>
      <protection hidden="1"/>
    </xf>
    <xf numFmtId="0" fontId="74" fillId="31" borderId="10" xfId="0" applyFont="1" applyFill="1" applyBorder="1" applyAlignment="1" applyProtection="1">
      <alignment horizontal="center"/>
      <protection hidden="1"/>
    </xf>
    <xf numFmtId="0" fontId="82" fillId="0" borderId="10" xfId="0" applyFont="1" applyFill="1" applyBorder="1" applyAlignment="1" applyProtection="1">
      <alignment horizontal="center" vertical="top"/>
      <protection hidden="1"/>
    </xf>
    <xf numFmtId="0" fontId="84" fillId="33" borderId="22" xfId="0" applyFont="1" applyFill="1" applyBorder="1" applyAlignment="1" applyProtection="1">
      <alignment horizontal="center" vertical="center" wrapText="1"/>
      <protection hidden="1"/>
    </xf>
    <xf numFmtId="0" fontId="84" fillId="33" borderId="11" xfId="0" applyFont="1" applyFill="1" applyBorder="1" applyAlignment="1" applyProtection="1">
      <alignment horizontal="center" vertical="center" wrapText="1"/>
      <protection hidden="1"/>
    </xf>
    <xf numFmtId="0" fontId="84" fillId="33" borderId="23" xfId="0" applyFont="1" applyFill="1" applyBorder="1" applyAlignment="1" applyProtection="1">
      <alignment horizontal="center" vertical="center" wrapText="1"/>
      <protection hidden="1"/>
    </xf>
    <xf numFmtId="0" fontId="84" fillId="33" borderId="22" xfId="0" applyFont="1" applyFill="1" applyBorder="1" applyAlignment="1" applyProtection="1">
      <alignment horizontal="center" vertical="center"/>
      <protection hidden="1"/>
    </xf>
    <xf numFmtId="0" fontId="84" fillId="33" borderId="11" xfId="0" applyFont="1" applyFill="1" applyBorder="1" applyAlignment="1" applyProtection="1">
      <alignment horizontal="center" vertical="center"/>
      <protection hidden="1"/>
    </xf>
    <xf numFmtId="0" fontId="84" fillId="33" borderId="23" xfId="0" applyFont="1" applyFill="1" applyBorder="1" applyAlignment="1" applyProtection="1">
      <alignment horizontal="center" vertical="center"/>
      <protection hidden="1"/>
    </xf>
    <xf numFmtId="0" fontId="85" fillId="33" borderId="22" xfId="0" applyFont="1" applyFill="1" applyBorder="1" applyAlignment="1" applyProtection="1">
      <alignment horizontal="center" vertical="top" wrapText="1"/>
      <protection hidden="1"/>
    </xf>
    <xf numFmtId="0" fontId="85" fillId="33" borderId="11" xfId="0" applyFont="1" applyFill="1" applyBorder="1" applyAlignment="1" applyProtection="1">
      <alignment horizontal="center" vertical="top" wrapText="1"/>
      <protection hidden="1"/>
    </xf>
    <xf numFmtId="0" fontId="85" fillId="33" borderId="23" xfId="0" applyFont="1" applyFill="1" applyBorder="1" applyAlignment="1" applyProtection="1">
      <alignment horizontal="center" vertical="top" wrapText="1"/>
      <protection hidden="1"/>
    </xf>
    <xf numFmtId="0" fontId="85" fillId="33" borderId="22" xfId="0" applyFont="1" applyFill="1" applyBorder="1" applyAlignment="1" applyProtection="1">
      <alignment horizontal="left" vertical="top"/>
      <protection hidden="1"/>
    </xf>
    <xf numFmtId="0" fontId="85" fillId="33" borderId="11" xfId="0" applyFont="1" applyFill="1" applyBorder="1" applyAlignment="1" applyProtection="1">
      <alignment horizontal="left" vertical="top"/>
      <protection hidden="1"/>
    </xf>
    <xf numFmtId="0" fontId="85" fillId="33" borderId="23" xfId="0" applyFont="1" applyFill="1" applyBorder="1" applyAlignment="1" applyProtection="1">
      <alignment horizontal="left" vertical="top"/>
      <protection hidden="1"/>
    </xf>
    <xf numFmtId="0" fontId="76" fillId="33" borderId="22" xfId="0" applyFont="1" applyFill="1" applyBorder="1" applyAlignment="1" applyProtection="1">
      <alignment horizontal="center" vertical="center" wrapText="1"/>
      <protection hidden="1"/>
    </xf>
    <xf numFmtId="0" fontId="76" fillId="33" borderId="11" xfId="0" applyFont="1" applyFill="1" applyBorder="1" applyAlignment="1" applyProtection="1">
      <alignment horizontal="center" vertical="center" wrapText="1"/>
      <protection hidden="1"/>
    </xf>
    <xf numFmtId="0" fontId="76" fillId="33" borderId="23" xfId="0" applyFont="1" applyFill="1" applyBorder="1" applyAlignment="1" applyProtection="1">
      <alignment horizontal="center" vertical="center" wrapText="1"/>
      <protection hidden="1"/>
    </xf>
    <xf numFmtId="2" fontId="76" fillId="33" borderId="22" xfId="0" applyNumberFormat="1" applyFont="1" applyFill="1" applyBorder="1" applyAlignment="1" applyProtection="1">
      <alignment horizontal="center" vertical="center" wrapText="1"/>
      <protection hidden="1"/>
    </xf>
    <xf numFmtId="2" fontId="76" fillId="33" borderId="11" xfId="0" applyNumberFormat="1" applyFont="1" applyFill="1" applyBorder="1" applyAlignment="1" applyProtection="1">
      <alignment horizontal="center" vertical="center" wrapText="1"/>
      <protection hidden="1"/>
    </xf>
    <xf numFmtId="2" fontId="76" fillId="33" borderId="23" xfId="0" applyNumberFormat="1" applyFont="1" applyFill="1" applyBorder="1" applyAlignment="1" applyProtection="1">
      <alignment horizontal="center" vertical="center" wrapText="1"/>
      <protection hidden="1"/>
    </xf>
    <xf numFmtId="0" fontId="85" fillId="33" borderId="22" xfId="0" applyFont="1" applyFill="1" applyBorder="1" applyAlignment="1" applyProtection="1">
      <alignment horizontal="left" vertical="top" wrapText="1"/>
      <protection hidden="1"/>
    </xf>
    <xf numFmtId="2" fontId="76" fillId="31" borderId="22" xfId="0" applyNumberFormat="1" applyFont="1" applyFill="1" applyBorder="1" applyAlignment="1" applyProtection="1">
      <alignment horizontal="center" vertical="center" wrapText="1"/>
      <protection hidden="1" locked="0"/>
    </xf>
    <xf numFmtId="2" fontId="76" fillId="31" borderId="11" xfId="0" applyNumberFormat="1" applyFont="1" applyFill="1" applyBorder="1" applyAlignment="1" applyProtection="1">
      <alignment horizontal="center" vertical="center" wrapText="1"/>
      <protection hidden="1" locked="0"/>
    </xf>
    <xf numFmtId="2" fontId="76" fillId="31" borderId="23" xfId="0" applyNumberFormat="1" applyFont="1" applyFill="1" applyBorder="1" applyAlignment="1" applyProtection="1">
      <alignment horizontal="center" vertical="center" wrapText="1"/>
      <protection hidden="1" locked="0"/>
    </xf>
    <xf numFmtId="0" fontId="76" fillId="33" borderId="22" xfId="0" applyFont="1" applyFill="1" applyBorder="1" applyAlignment="1" applyProtection="1">
      <alignment horizontal="center" vertical="top" wrapText="1"/>
      <protection hidden="1"/>
    </xf>
    <xf numFmtId="0" fontId="76" fillId="33" borderId="11" xfId="0" applyFont="1" applyFill="1" applyBorder="1" applyAlignment="1" applyProtection="1">
      <alignment horizontal="center" vertical="top" wrapText="1"/>
      <protection hidden="1"/>
    </xf>
    <xf numFmtId="0" fontId="76" fillId="33" borderId="23" xfId="0" applyFont="1" applyFill="1" applyBorder="1" applyAlignment="1" applyProtection="1">
      <alignment horizontal="center" vertical="top" wrapText="1"/>
      <protection hidden="1"/>
    </xf>
    <xf numFmtId="2" fontId="76" fillId="33" borderId="22" xfId="0" applyNumberFormat="1" applyFont="1" applyFill="1" applyBorder="1" applyAlignment="1" applyProtection="1">
      <alignment horizontal="center" vertical="top" wrapText="1"/>
      <protection hidden="1"/>
    </xf>
    <xf numFmtId="2" fontId="76" fillId="33" borderId="11" xfId="0" applyNumberFormat="1" applyFont="1" applyFill="1" applyBorder="1" applyAlignment="1" applyProtection="1">
      <alignment horizontal="center" vertical="top" wrapText="1"/>
      <protection hidden="1"/>
    </xf>
    <xf numFmtId="2" fontId="76" fillId="33" borderId="23" xfId="0" applyNumberFormat="1" applyFont="1" applyFill="1" applyBorder="1" applyAlignment="1" applyProtection="1">
      <alignment horizontal="center" vertical="top" wrapText="1"/>
      <protection hidden="1"/>
    </xf>
    <xf numFmtId="0" fontId="96" fillId="0" borderId="21" xfId="0" applyFont="1" applyBorder="1" applyAlignment="1" applyProtection="1">
      <alignment horizontal="left" vertical="top"/>
      <protection/>
    </xf>
    <xf numFmtId="0" fontId="74" fillId="0" borderId="10" xfId="0" applyFont="1" applyBorder="1" applyAlignment="1" applyProtection="1">
      <alignment horizontal="center"/>
      <protection hidden="1"/>
    </xf>
    <xf numFmtId="0" fontId="93" fillId="33" borderId="10" xfId="0" applyFont="1" applyFill="1" applyBorder="1" applyAlignment="1" applyProtection="1">
      <alignment horizontal="right" wrapText="1"/>
      <protection hidden="1"/>
    </xf>
    <xf numFmtId="0" fontId="75" fillId="33" borderId="0" xfId="0" applyFont="1" applyFill="1" applyBorder="1" applyAlignment="1" applyProtection="1">
      <alignment horizontal="left" vertical="top" wrapText="1"/>
      <protection hidden="1"/>
    </xf>
    <xf numFmtId="0" fontId="76" fillId="0" borderId="0" xfId="0" applyFont="1" applyFill="1" applyAlignment="1" applyProtection="1">
      <alignment horizontal="left" vertical="top" wrapText="1"/>
      <protection hidden="1"/>
    </xf>
    <xf numFmtId="0" fontId="10" fillId="33" borderId="0" xfId="0" applyNumberFormat="1" applyFont="1" applyFill="1" applyBorder="1" applyAlignment="1" applyProtection="1">
      <alignment horizontal="left" vertical="top" wrapText="1"/>
      <protection hidden="1"/>
    </xf>
    <xf numFmtId="0" fontId="84" fillId="33" borderId="0" xfId="0" applyFont="1" applyFill="1" applyBorder="1" applyAlignment="1" applyProtection="1">
      <alignment horizontal="left" vertical="top" wrapText="1"/>
      <protection hidden="1"/>
    </xf>
    <xf numFmtId="0" fontId="76" fillId="33" borderId="0" xfId="0" applyFont="1" applyFill="1" applyBorder="1" applyAlignment="1" applyProtection="1">
      <alignment horizontal="left" vertical="top" wrapText="1"/>
      <protection hidden="1"/>
    </xf>
    <xf numFmtId="0" fontId="84" fillId="33" borderId="22" xfId="0" applyFont="1" applyFill="1" applyBorder="1" applyAlignment="1" applyProtection="1">
      <alignment horizontal="center" vertical="top" wrapText="1"/>
      <protection hidden="1"/>
    </xf>
    <xf numFmtId="0" fontId="84" fillId="33" borderId="11" xfId="0" applyFont="1" applyFill="1" applyBorder="1" applyAlignment="1" applyProtection="1">
      <alignment horizontal="center" vertical="top" wrapText="1"/>
      <protection hidden="1"/>
    </xf>
    <xf numFmtId="0" fontId="84" fillId="33" borderId="23" xfId="0" applyFont="1" applyFill="1" applyBorder="1" applyAlignment="1" applyProtection="1">
      <alignment horizontal="center" vertical="top" wrapText="1"/>
      <protection hidden="1"/>
    </xf>
    <xf numFmtId="0" fontId="75" fillId="33" borderId="0" xfId="0" applyFont="1" applyFill="1" applyAlignment="1" applyProtection="1">
      <alignment horizontal="center" vertical="top"/>
      <protection hidden="1"/>
    </xf>
    <xf numFmtId="0" fontId="74" fillId="33" borderId="0" xfId="0" applyFont="1" applyFill="1" applyAlignment="1" applyProtection="1">
      <alignment horizontal="right"/>
      <protection hidden="1"/>
    </xf>
    <xf numFmtId="0" fontId="75" fillId="33" borderId="10" xfId="0" applyFont="1" applyFill="1" applyBorder="1" applyAlignment="1" applyProtection="1">
      <alignment horizontal="center" wrapText="1"/>
      <protection hidden="1"/>
    </xf>
    <xf numFmtId="14" fontId="75" fillId="33" borderId="10" xfId="0" applyNumberFormat="1" applyFont="1" applyFill="1" applyBorder="1" applyAlignment="1" applyProtection="1">
      <alignment horizontal="center"/>
      <protection hidden="1"/>
    </xf>
    <xf numFmtId="0" fontId="75" fillId="0" borderId="10" xfId="0" applyFont="1" applyFill="1" applyBorder="1" applyAlignment="1" applyProtection="1">
      <alignment horizontal="center"/>
      <protection hidden="1"/>
    </xf>
    <xf numFmtId="0" fontId="75" fillId="0" borderId="10" xfId="0" applyFont="1" applyFill="1" applyBorder="1" applyAlignment="1" applyProtection="1">
      <alignment horizontal="right"/>
      <protection hidden="1"/>
    </xf>
    <xf numFmtId="2" fontId="74" fillId="33" borderId="24" xfId="0" applyNumberFormat="1" applyFont="1" applyFill="1" applyBorder="1" applyAlignment="1" applyProtection="1">
      <alignment horizontal="center" vertical="top"/>
      <protection hidden="1"/>
    </xf>
    <xf numFmtId="2" fontId="76" fillId="33" borderId="24" xfId="0" applyNumberFormat="1" applyFont="1" applyFill="1" applyBorder="1" applyAlignment="1" applyProtection="1">
      <alignment horizontal="center" vertical="top"/>
      <protection hidden="1"/>
    </xf>
    <xf numFmtId="0" fontId="74" fillId="33" borderId="0" xfId="0" applyFont="1" applyFill="1" applyAlignment="1" applyProtection="1">
      <alignment horizontal="justify" wrapText="1"/>
      <protection hidden="1"/>
    </xf>
    <xf numFmtId="2" fontId="76" fillId="33" borderId="22" xfId="0" applyNumberFormat="1" applyFont="1" applyFill="1" applyBorder="1" applyAlignment="1" applyProtection="1">
      <alignment horizontal="center" vertical="top"/>
      <protection hidden="1"/>
    </xf>
    <xf numFmtId="2" fontId="76" fillId="33" borderId="11" xfId="0" applyNumberFormat="1" applyFont="1" applyFill="1" applyBorder="1" applyAlignment="1" applyProtection="1">
      <alignment horizontal="center" vertical="top"/>
      <protection hidden="1"/>
    </xf>
    <xf numFmtId="2" fontId="76" fillId="33" borderId="23" xfId="0" applyNumberFormat="1" applyFont="1" applyFill="1" applyBorder="1" applyAlignment="1" applyProtection="1">
      <alignment horizontal="center" vertical="top"/>
      <protection hidden="1"/>
    </xf>
    <xf numFmtId="2" fontId="87" fillId="33" borderId="25" xfId="0" applyNumberFormat="1" applyFont="1" applyFill="1" applyBorder="1" applyAlignment="1" applyProtection="1">
      <alignment horizontal="center"/>
      <protection hidden="1"/>
    </xf>
    <xf numFmtId="2" fontId="87" fillId="33" borderId="26" xfId="0" applyNumberFormat="1" applyFont="1" applyFill="1" applyBorder="1" applyAlignment="1" applyProtection="1">
      <alignment horizontal="center"/>
      <protection hidden="1"/>
    </xf>
    <xf numFmtId="2" fontId="87" fillId="33" borderId="27" xfId="0" applyNumberFormat="1" applyFont="1" applyFill="1" applyBorder="1" applyAlignment="1" applyProtection="1">
      <alignment horizontal="center"/>
      <protection hidden="1"/>
    </xf>
    <xf numFmtId="2" fontId="87" fillId="33" borderId="28" xfId="0" applyNumberFormat="1" applyFont="1" applyFill="1" applyBorder="1" applyAlignment="1" applyProtection="1">
      <alignment horizontal="center"/>
      <protection hidden="1"/>
    </xf>
    <xf numFmtId="0" fontId="74" fillId="33" borderId="0" xfId="0" applyFont="1" applyFill="1" applyAlignment="1" applyProtection="1">
      <alignment horizontal="left"/>
      <protection hidden="1"/>
    </xf>
    <xf numFmtId="0" fontId="75" fillId="33" borderId="10" xfId="0" applyFont="1" applyFill="1" applyBorder="1" applyAlignment="1" applyProtection="1">
      <alignment horizontal="left"/>
      <protection hidden="1"/>
    </xf>
    <xf numFmtId="0" fontId="74" fillId="33" borderId="24" xfId="0" applyNumberFormat="1" applyFont="1" applyFill="1" applyBorder="1" applyAlignment="1" applyProtection="1">
      <alignment horizontal="center" vertical="center"/>
      <protection/>
    </xf>
    <xf numFmtId="0" fontId="76" fillId="33" borderId="24" xfId="0" applyFont="1" applyFill="1" applyBorder="1" applyAlignment="1" applyProtection="1">
      <alignment horizontal="left" vertical="top" wrapText="1"/>
      <protection hidden="1"/>
    </xf>
    <xf numFmtId="0" fontId="76" fillId="33" borderId="24" xfId="0" applyFont="1" applyFill="1" applyBorder="1" applyAlignment="1" applyProtection="1">
      <alignment horizontal="center" vertical="top"/>
      <protection hidden="1"/>
    </xf>
    <xf numFmtId="0" fontId="93" fillId="0" borderId="10" xfId="0" applyFont="1" applyFill="1" applyBorder="1" applyAlignment="1" applyProtection="1">
      <alignment horizontal="left" vertical="top" wrapText="1"/>
      <protection hidden="1"/>
    </xf>
    <xf numFmtId="0" fontId="75" fillId="33" borderId="11" xfId="0" applyFont="1" applyFill="1" applyBorder="1" applyAlignment="1" applyProtection="1">
      <alignment horizontal="left"/>
      <protection hidden="1"/>
    </xf>
    <xf numFmtId="0" fontId="74" fillId="33" borderId="10" xfId="0" applyFont="1" applyFill="1" applyBorder="1" applyAlignment="1" applyProtection="1">
      <alignment horizontal="left" wrapText="1"/>
      <protection hidden="1"/>
    </xf>
    <xf numFmtId="0" fontId="84" fillId="0" borderId="0" xfId="0" applyFont="1" applyFill="1" applyBorder="1" applyAlignment="1" applyProtection="1">
      <alignment horizontal="left" wrapText="1"/>
      <protection hidden="1"/>
    </xf>
    <xf numFmtId="0" fontId="84" fillId="33" borderId="24" xfId="0" applyFont="1" applyFill="1" applyBorder="1" applyAlignment="1" applyProtection="1">
      <alignment horizontal="center" vertical="center"/>
      <protection hidden="1"/>
    </xf>
    <xf numFmtId="0" fontId="84" fillId="33" borderId="24" xfId="0" applyFont="1" applyFill="1" applyBorder="1" applyAlignment="1" applyProtection="1">
      <alignment horizontal="center" vertical="top" wrapText="1"/>
      <protection hidden="1"/>
    </xf>
    <xf numFmtId="0" fontId="74" fillId="33" borderId="10" xfId="0" applyFont="1" applyFill="1" applyBorder="1" applyAlignment="1" applyProtection="1">
      <alignment horizontal="center"/>
      <protection hidden="1"/>
    </xf>
    <xf numFmtId="14" fontId="75" fillId="33" borderId="11" xfId="0" applyNumberFormat="1" applyFont="1" applyFill="1" applyBorder="1" applyAlignment="1" applyProtection="1">
      <alignment horizontal="right" wrapText="1"/>
      <protection hidden="1"/>
    </xf>
    <xf numFmtId="0" fontId="75" fillId="33" borderId="0" xfId="0" applyFont="1" applyFill="1" applyAlignment="1" applyProtection="1">
      <alignment horizontal="left"/>
      <protection hidden="1"/>
    </xf>
    <xf numFmtId="0" fontId="93" fillId="33" borderId="21" xfId="0" applyFont="1" applyFill="1" applyBorder="1" applyAlignment="1" applyProtection="1">
      <alignment horizontal="left" vertical="top"/>
      <protection hidden="1"/>
    </xf>
    <xf numFmtId="0" fontId="74" fillId="33" borderId="0" xfId="0" applyFont="1" applyFill="1" applyAlignment="1" applyProtection="1">
      <alignment horizontal="left" wrapText="1"/>
      <protection hidden="1"/>
    </xf>
    <xf numFmtId="14" fontId="74" fillId="33" borderId="10" xfId="0" applyNumberFormat="1" applyFont="1" applyFill="1" applyBorder="1" applyAlignment="1" applyProtection="1">
      <alignment horizontal="center" wrapText="1"/>
      <protection hidden="1"/>
    </xf>
    <xf numFmtId="0" fontId="74" fillId="33" borderId="10" xfId="0" applyFont="1" applyFill="1" applyBorder="1" applyAlignment="1" applyProtection="1">
      <alignment horizontal="center" wrapText="1"/>
      <protection hidden="1"/>
    </xf>
    <xf numFmtId="0" fontId="84" fillId="33" borderId="24" xfId="0" applyFont="1" applyFill="1" applyBorder="1" applyAlignment="1" applyProtection="1">
      <alignment horizontal="center" vertical="center" wrapText="1"/>
      <protection hidden="1"/>
    </xf>
    <xf numFmtId="0" fontId="16" fillId="33" borderId="0" xfId="0" applyFont="1" applyFill="1" applyBorder="1" applyAlignment="1" applyProtection="1">
      <alignment horizontal="left" vertical="top" wrapText="1"/>
      <protection hidden="1"/>
    </xf>
    <xf numFmtId="0" fontId="74" fillId="33" borderId="0" xfId="0" applyFont="1" applyFill="1" applyBorder="1" applyAlignment="1" applyProtection="1">
      <alignment horizontal="left" wrapText="1"/>
      <protection hidden="1"/>
    </xf>
    <xf numFmtId="0" fontId="74" fillId="33" borderId="0" xfId="0" applyFont="1" applyFill="1" applyBorder="1" applyAlignment="1" applyProtection="1">
      <alignment horizontal="center"/>
      <protection hidden="1"/>
    </xf>
    <xf numFmtId="0" fontId="74" fillId="0" borderId="0" xfId="0" applyFont="1" applyFill="1" applyBorder="1" applyAlignment="1" applyProtection="1">
      <alignment horizontal="left"/>
      <protection hidden="1"/>
    </xf>
    <xf numFmtId="0" fontId="97" fillId="35" borderId="0" xfId="0" applyFont="1" applyFill="1" applyBorder="1" applyAlignment="1" applyProtection="1">
      <alignment horizontal="left" vertical="top" wrapText="1"/>
      <protection hidden="1" locked="0"/>
    </xf>
    <xf numFmtId="0" fontId="81" fillId="35" borderId="0" xfId="0" applyFont="1" applyFill="1" applyBorder="1" applyAlignment="1" applyProtection="1">
      <alignment horizontal="left" vertical="top" wrapText="1"/>
      <protection hidden="1" locked="0"/>
    </xf>
    <xf numFmtId="0" fontId="74" fillId="33" borderId="0" xfId="0" applyFont="1" applyFill="1" applyAlignment="1" applyProtection="1">
      <alignment horizontal="left" vertical="top" wrapText="1"/>
      <protection hidden="1"/>
    </xf>
    <xf numFmtId="0" fontId="74" fillId="33" borderId="24" xfId="0" applyNumberFormat="1" applyFont="1" applyFill="1" applyBorder="1" applyAlignment="1" applyProtection="1">
      <alignment horizontal="center" vertical="top"/>
      <protection hidden="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val="0"/>
        <i val="0"/>
      </font>
      <fill>
        <patternFill patternType="none">
          <bgColor indexed="65"/>
        </patternFill>
      </fill>
    </dxf>
    <dxf>
      <fill>
        <patternFill patternType="none">
          <bgColor indexed="65"/>
        </patternFill>
      </fill>
    </dxf>
  </dxfs>
  <tableStyles count="1" defaultTableStyle="TableStyleMedium2" defaultPivotStyle="PivotStyleLight16">
    <tableStyle name="прейскурант" pivot="0" count="1">
      <tableStyleElement type="wholeTable"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Таблица13" displayName="Таблица13" ref="B4:C22" comment="" totalsRowShown="0">
  <tableColumns count="2">
    <tableColumn id="1" name="Примеры"/>
    <tableColumn id="2" name="Результат преобразования"/>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H201"/>
  <sheetViews>
    <sheetView tabSelected="1" zoomScale="90" zoomScaleNormal="90" zoomScaleSheetLayoutView="120" zoomScalePageLayoutView="90" workbookViewId="0" topLeftCell="A1">
      <selection activeCell="W6" sqref="W6:AL6"/>
    </sheetView>
  </sheetViews>
  <sheetFormatPr defaultColWidth="2.28125" defaultRowHeight="15"/>
  <cols>
    <col min="1" max="1" width="2.57421875" style="24" customWidth="1"/>
    <col min="2" max="2" width="5.57421875" style="24" customWidth="1"/>
    <col min="3" max="7" width="2.28125" style="24" customWidth="1"/>
    <col min="8" max="8" width="2.8515625" style="24" customWidth="1"/>
    <col min="9" max="9" width="2.28125" style="24" customWidth="1"/>
    <col min="10" max="10" width="2.8515625" style="24" customWidth="1"/>
    <col min="11" max="11" width="2.57421875" style="24" customWidth="1"/>
    <col min="12" max="12" width="3.57421875" style="24" customWidth="1"/>
    <col min="13" max="14" width="2.28125" style="24" customWidth="1"/>
    <col min="15" max="15" width="2.00390625" style="24" customWidth="1"/>
    <col min="16" max="16" width="2.28125" style="24" customWidth="1"/>
    <col min="17" max="17" width="2.57421875" style="24" customWidth="1"/>
    <col min="18" max="18" width="2.28125" style="24" customWidth="1"/>
    <col min="19" max="20" width="2.28125" style="28" customWidth="1"/>
    <col min="21" max="22" width="2.28125" style="24" customWidth="1"/>
    <col min="23" max="23" width="1.28515625" style="24" customWidth="1"/>
    <col min="24" max="25" width="2.28125" style="24" customWidth="1"/>
    <col min="26" max="26" width="3.00390625" style="24" customWidth="1"/>
    <col min="27" max="27" width="4.7109375" style="24" customWidth="1"/>
    <col min="28" max="28" width="2.28125" style="24" customWidth="1"/>
    <col min="29" max="29" width="1.421875" style="24" customWidth="1"/>
    <col min="30" max="30" width="2.28125" style="24" customWidth="1"/>
    <col min="31" max="31" width="3.7109375" style="24" customWidth="1"/>
    <col min="32" max="32" width="2.421875" style="24" customWidth="1"/>
    <col min="33" max="33" width="2.28125" style="24" customWidth="1"/>
    <col min="34" max="34" width="1.7109375" style="24" customWidth="1"/>
    <col min="35" max="35" width="4.8515625" style="24" customWidth="1"/>
    <col min="36" max="37" width="3.00390625" style="24" customWidth="1"/>
    <col min="38" max="38" width="2.28125" style="24" customWidth="1"/>
    <col min="39" max="39" width="2.28125" style="27" customWidth="1"/>
    <col min="40" max="47" width="2.28125" style="24" customWidth="1"/>
    <col min="48" max="48" width="0.71875" style="24" customWidth="1"/>
    <col min="49" max="50" width="2.28125" style="24" customWidth="1"/>
    <col min="51" max="51" width="2.7109375" style="24" customWidth="1"/>
    <col min="52" max="52" width="1.1484375" style="24" customWidth="1"/>
    <col min="53" max="53" width="21.57421875" style="24" hidden="1" customWidth="1"/>
    <col min="54" max="54" width="20.7109375" style="24" hidden="1" customWidth="1"/>
    <col min="55" max="55" width="21.421875" style="24" hidden="1" customWidth="1"/>
    <col min="56" max="56" width="28.00390625" style="24" hidden="1" customWidth="1"/>
    <col min="57" max="57" width="30.140625" style="24" hidden="1" customWidth="1"/>
    <col min="58" max="58" width="25.28125" style="24" hidden="1" customWidth="1"/>
    <col min="59" max="59" width="26.140625" style="24" hidden="1" customWidth="1"/>
    <col min="60" max="60" width="27.140625" style="24" customWidth="1"/>
    <col min="61" max="61" width="2.28125" style="24" customWidth="1"/>
    <col min="62" max="16384" width="2.28125" style="24" customWidth="1"/>
  </cols>
  <sheetData>
    <row r="1" spans="1:59" ht="25.5" customHeight="1" thickBot="1">
      <c r="A1" s="126" t="s">
        <v>227</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44"/>
      <c r="AO1" s="44"/>
      <c r="AP1" s="44"/>
      <c r="AQ1" s="44"/>
      <c r="AR1" s="44"/>
      <c r="AS1" s="44"/>
      <c r="AT1" s="44"/>
      <c r="AU1" s="44"/>
      <c r="AV1" s="44"/>
      <c r="AW1" s="44"/>
      <c r="AX1" s="44"/>
      <c r="AY1" s="44"/>
      <c r="AZ1" s="44"/>
      <c r="BA1" s="80" t="s">
        <v>118</v>
      </c>
      <c r="BB1" s="80" t="s">
        <v>119</v>
      </c>
      <c r="BC1" s="80" t="s">
        <v>120</v>
      </c>
      <c r="BD1" s="81" t="s">
        <v>121</v>
      </c>
      <c r="BE1" s="81" t="s">
        <v>122</v>
      </c>
      <c r="BF1" s="81" t="s">
        <v>123</v>
      </c>
      <c r="BG1" s="81" t="s">
        <v>124</v>
      </c>
    </row>
    <row r="2" spans="1:59" ht="381.75" customHeight="1">
      <c r="A2" s="127"/>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44"/>
      <c r="AO2" s="44"/>
      <c r="AP2" s="44"/>
      <c r="AQ2" s="44"/>
      <c r="AR2" s="44"/>
      <c r="AS2" s="44"/>
      <c r="AT2" s="44"/>
      <c r="AU2" s="44"/>
      <c r="AV2" s="44"/>
      <c r="AW2" s="44"/>
      <c r="AX2" s="44"/>
      <c r="AY2" s="44"/>
      <c r="AZ2" s="44"/>
      <c r="BA2" s="101" t="s">
        <v>125</v>
      </c>
      <c r="BB2" s="102" t="s">
        <v>126</v>
      </c>
      <c r="BC2" s="103" t="s">
        <v>127</v>
      </c>
      <c r="BD2" s="103" t="s">
        <v>128</v>
      </c>
      <c r="BE2" s="103" t="s">
        <v>243</v>
      </c>
      <c r="BF2" s="103" t="s">
        <v>129</v>
      </c>
      <c r="BG2" s="96" t="s">
        <v>130</v>
      </c>
    </row>
    <row r="3" spans="1:59" ht="22.5" customHeight="1">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104" t="s">
        <v>131</v>
      </c>
      <c r="BB3" s="94" t="s">
        <v>126</v>
      </c>
      <c r="BC3" s="95" t="s">
        <v>127</v>
      </c>
      <c r="BD3" s="95" t="s">
        <v>132</v>
      </c>
      <c r="BE3" s="95" t="s">
        <v>244</v>
      </c>
      <c r="BF3" s="95" t="s">
        <v>133</v>
      </c>
      <c r="BG3" s="97" t="s">
        <v>130</v>
      </c>
    </row>
    <row r="4" spans="1:59" ht="19.5" customHeigh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105" t="s">
        <v>134</v>
      </c>
      <c r="BB4" s="106" t="s">
        <v>126</v>
      </c>
      <c r="BC4" s="107" t="s">
        <v>127</v>
      </c>
      <c r="BD4" s="107" t="s">
        <v>135</v>
      </c>
      <c r="BE4" s="107" t="s">
        <v>245</v>
      </c>
      <c r="BF4" s="107" t="s">
        <v>136</v>
      </c>
      <c r="BG4" s="98" t="s">
        <v>130</v>
      </c>
    </row>
    <row r="5" spans="1:59" s="34" customFormat="1" ht="18" customHeight="1">
      <c r="A5" s="40"/>
      <c r="B5" s="40"/>
      <c r="C5" s="40"/>
      <c r="D5" s="40"/>
      <c r="E5" s="40"/>
      <c r="F5" s="40"/>
      <c r="G5" s="40"/>
      <c r="H5" s="40"/>
      <c r="I5" s="40"/>
      <c r="J5" s="40"/>
      <c r="K5" s="40"/>
      <c r="L5" s="40"/>
      <c r="M5" s="40"/>
      <c r="N5" s="40"/>
      <c r="O5" s="40"/>
      <c r="P5" s="40"/>
      <c r="Q5" s="40"/>
      <c r="R5" s="40"/>
      <c r="S5" s="40"/>
      <c r="T5" s="40"/>
      <c r="U5" s="40"/>
      <c r="V5" s="40"/>
      <c r="W5" s="130" t="s">
        <v>72</v>
      </c>
      <c r="X5" s="130"/>
      <c r="Y5" s="130"/>
      <c r="Z5" s="130"/>
      <c r="AA5" s="130"/>
      <c r="AB5" s="130"/>
      <c r="AC5" s="130"/>
      <c r="AD5" s="130"/>
      <c r="AE5" s="130"/>
      <c r="AF5" s="130"/>
      <c r="AG5" s="130"/>
      <c r="AH5" s="130"/>
      <c r="AI5" s="130"/>
      <c r="AJ5" s="130"/>
      <c r="AK5" s="130"/>
      <c r="AL5" s="43"/>
      <c r="AM5" s="40"/>
      <c r="AN5" s="40"/>
      <c r="AO5" s="40"/>
      <c r="AP5" s="40"/>
      <c r="AQ5" s="40"/>
      <c r="AR5" s="40"/>
      <c r="AS5" s="40"/>
      <c r="AT5" s="40"/>
      <c r="AU5" s="40"/>
      <c r="AV5" s="40"/>
      <c r="AW5" s="40"/>
      <c r="AX5" s="40"/>
      <c r="AY5" s="40"/>
      <c r="AZ5" s="40"/>
      <c r="BA5" s="104" t="s">
        <v>137</v>
      </c>
      <c r="BB5" s="95" t="s">
        <v>138</v>
      </c>
      <c r="BC5" s="95" t="s">
        <v>139</v>
      </c>
      <c r="BD5" s="95" t="s">
        <v>140</v>
      </c>
      <c r="BE5" s="95" t="s">
        <v>246</v>
      </c>
      <c r="BF5" s="95" t="s">
        <v>141</v>
      </c>
      <c r="BG5" s="97" t="s">
        <v>142</v>
      </c>
    </row>
    <row r="6" spans="1:59" s="34" customFormat="1" ht="22.5" customHeight="1">
      <c r="A6" s="40"/>
      <c r="B6" s="40"/>
      <c r="C6" s="40"/>
      <c r="D6" s="40"/>
      <c r="E6" s="40"/>
      <c r="F6" s="40"/>
      <c r="G6" s="40"/>
      <c r="H6" s="40"/>
      <c r="I6" s="40"/>
      <c r="J6" s="40"/>
      <c r="K6" s="40"/>
      <c r="L6" s="40"/>
      <c r="M6" s="40"/>
      <c r="N6" s="40"/>
      <c r="O6" s="40"/>
      <c r="P6" s="40"/>
      <c r="Q6" s="40"/>
      <c r="R6" s="40"/>
      <c r="S6" s="40"/>
      <c r="T6" s="40"/>
      <c r="U6" s="40"/>
      <c r="V6" s="40"/>
      <c r="W6" s="133" t="s">
        <v>134</v>
      </c>
      <c r="X6" s="133"/>
      <c r="Y6" s="133"/>
      <c r="Z6" s="133"/>
      <c r="AA6" s="133"/>
      <c r="AB6" s="133"/>
      <c r="AC6" s="133"/>
      <c r="AD6" s="133"/>
      <c r="AE6" s="133"/>
      <c r="AF6" s="133"/>
      <c r="AG6" s="133"/>
      <c r="AH6" s="133"/>
      <c r="AI6" s="133"/>
      <c r="AJ6" s="133"/>
      <c r="AK6" s="133"/>
      <c r="AL6" s="133"/>
      <c r="AM6" s="40"/>
      <c r="AN6" s="40"/>
      <c r="AO6" s="40"/>
      <c r="AP6" s="40"/>
      <c r="AQ6" s="40"/>
      <c r="AR6" s="40"/>
      <c r="AS6" s="40"/>
      <c r="AT6" s="40"/>
      <c r="AU6" s="40"/>
      <c r="AV6" s="40"/>
      <c r="AW6" s="40"/>
      <c r="AX6" s="40"/>
      <c r="AY6" s="40"/>
      <c r="AZ6" s="40"/>
      <c r="BA6" s="105" t="s">
        <v>143</v>
      </c>
      <c r="BB6" s="107" t="s">
        <v>138</v>
      </c>
      <c r="BC6" s="107" t="s">
        <v>139</v>
      </c>
      <c r="BD6" s="107" t="s">
        <v>144</v>
      </c>
      <c r="BE6" s="107" t="s">
        <v>247</v>
      </c>
      <c r="BF6" s="107" t="s">
        <v>145</v>
      </c>
      <c r="BG6" s="98" t="s">
        <v>142</v>
      </c>
    </row>
    <row r="7" spans="1:59" s="34" customFormat="1" ht="18.75" customHeight="1">
      <c r="A7" s="40"/>
      <c r="B7" s="40"/>
      <c r="C7" s="40"/>
      <c r="D7" s="40"/>
      <c r="E7" s="40"/>
      <c r="F7" s="40"/>
      <c r="G7" s="40"/>
      <c r="H7" s="40"/>
      <c r="I7" s="40"/>
      <c r="J7" s="40"/>
      <c r="K7" s="40"/>
      <c r="L7" s="40"/>
      <c r="M7" s="40"/>
      <c r="N7" s="40"/>
      <c r="O7" s="40"/>
      <c r="P7" s="40"/>
      <c r="Q7" s="40"/>
      <c r="R7" s="40"/>
      <c r="S7" s="40"/>
      <c r="T7" s="40"/>
      <c r="U7" s="40"/>
      <c r="V7" s="40"/>
      <c r="W7" s="90" t="s">
        <v>66</v>
      </c>
      <c r="X7" s="43"/>
      <c r="Y7" s="43"/>
      <c r="Z7" s="43"/>
      <c r="AA7" s="43"/>
      <c r="AB7" s="43"/>
      <c r="AC7" s="43"/>
      <c r="AD7" s="43"/>
      <c r="AE7" s="43"/>
      <c r="AF7" s="43"/>
      <c r="AG7" s="43"/>
      <c r="AH7" s="43"/>
      <c r="AI7" s="43"/>
      <c r="AJ7" s="43"/>
      <c r="AK7" s="43"/>
      <c r="AL7" s="43"/>
      <c r="AM7" s="40"/>
      <c r="AN7" s="40"/>
      <c r="AO7" s="40"/>
      <c r="AP7" s="40"/>
      <c r="AQ7" s="40"/>
      <c r="AR7" s="40"/>
      <c r="AS7" s="40"/>
      <c r="AT7" s="40"/>
      <c r="AU7" s="40"/>
      <c r="AV7" s="40"/>
      <c r="AW7" s="40"/>
      <c r="AX7" s="40"/>
      <c r="AY7" s="40"/>
      <c r="AZ7" s="40"/>
      <c r="BA7" s="104" t="s">
        <v>146</v>
      </c>
      <c r="BB7" s="95" t="s">
        <v>138</v>
      </c>
      <c r="BC7" s="95" t="s">
        <v>139</v>
      </c>
      <c r="BD7" s="95" t="s">
        <v>147</v>
      </c>
      <c r="BE7" s="95" t="s">
        <v>248</v>
      </c>
      <c r="BF7" s="95" t="s">
        <v>148</v>
      </c>
      <c r="BG7" s="97" t="s">
        <v>142</v>
      </c>
    </row>
    <row r="8" spans="1:59" s="34" customFormat="1" ht="8.25" customHeight="1">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105" t="s">
        <v>149</v>
      </c>
      <c r="BB8" s="107" t="s">
        <v>138</v>
      </c>
      <c r="BC8" s="107" t="s">
        <v>139</v>
      </c>
      <c r="BD8" s="107" t="s">
        <v>150</v>
      </c>
      <c r="BE8" s="107" t="s">
        <v>249</v>
      </c>
      <c r="BF8" s="107" t="s">
        <v>151</v>
      </c>
      <c r="BG8" s="98" t="s">
        <v>152</v>
      </c>
    </row>
    <row r="9" spans="1:59" s="34" customFormat="1" ht="20.25" customHeight="1">
      <c r="A9" s="40"/>
      <c r="B9" s="40"/>
      <c r="C9" s="40"/>
      <c r="D9" s="40"/>
      <c r="E9" s="40"/>
      <c r="F9" s="40"/>
      <c r="G9" s="40"/>
      <c r="H9" s="40"/>
      <c r="I9" s="40"/>
      <c r="J9" s="40"/>
      <c r="K9" s="40"/>
      <c r="L9" s="40"/>
      <c r="M9" s="40"/>
      <c r="N9" s="139" t="s">
        <v>62</v>
      </c>
      <c r="O9" s="139"/>
      <c r="P9" s="139"/>
      <c r="Q9" s="139"/>
      <c r="R9" s="139"/>
      <c r="S9" s="139"/>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104" t="s">
        <v>153</v>
      </c>
      <c r="BB9" s="95" t="s">
        <v>138</v>
      </c>
      <c r="BC9" s="95" t="s">
        <v>139</v>
      </c>
      <c r="BD9" s="95" t="s">
        <v>154</v>
      </c>
      <c r="BE9" s="95" t="s">
        <v>250</v>
      </c>
      <c r="BF9" s="95" t="s">
        <v>155</v>
      </c>
      <c r="BG9" s="97" t="s">
        <v>152</v>
      </c>
    </row>
    <row r="10" spans="1:59" s="34" customFormat="1" ht="21.75" customHeight="1">
      <c r="A10" s="40"/>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40"/>
      <c r="AN10" s="40"/>
      <c r="AO10" s="40"/>
      <c r="AP10" s="40"/>
      <c r="AQ10" s="40"/>
      <c r="AR10" s="40"/>
      <c r="AS10" s="40"/>
      <c r="AT10" s="40"/>
      <c r="AU10" s="40"/>
      <c r="AV10" s="40"/>
      <c r="AW10" s="40"/>
      <c r="AX10" s="40"/>
      <c r="AY10" s="40"/>
      <c r="AZ10" s="40"/>
      <c r="BA10" s="105" t="s">
        <v>156</v>
      </c>
      <c r="BB10" s="107" t="s">
        <v>157</v>
      </c>
      <c r="BC10" s="107" t="s">
        <v>158</v>
      </c>
      <c r="BD10" s="107" t="s">
        <v>159</v>
      </c>
      <c r="BE10" s="107" t="s">
        <v>251</v>
      </c>
      <c r="BF10" s="107" t="s">
        <v>252</v>
      </c>
      <c r="BG10" s="98" t="s">
        <v>160</v>
      </c>
    </row>
    <row r="11" spans="1:59" s="34" customFormat="1" ht="12" customHeight="1">
      <c r="A11" s="40"/>
      <c r="B11" s="144" t="s">
        <v>76</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40"/>
      <c r="AN11" s="40"/>
      <c r="AO11" s="40"/>
      <c r="AP11" s="40"/>
      <c r="AQ11" s="40"/>
      <c r="AR11" s="40"/>
      <c r="AS11" s="40"/>
      <c r="AT11" s="40"/>
      <c r="AU11" s="40"/>
      <c r="AV11" s="40"/>
      <c r="AW11" s="40"/>
      <c r="AX11" s="40"/>
      <c r="AY11" s="40"/>
      <c r="AZ11" s="40"/>
      <c r="BA11" s="104" t="s">
        <v>161</v>
      </c>
      <c r="BB11" s="95" t="s">
        <v>157</v>
      </c>
      <c r="BC11" s="95" t="s">
        <v>158</v>
      </c>
      <c r="BD11" s="95" t="s">
        <v>162</v>
      </c>
      <c r="BE11" s="95" t="s">
        <v>253</v>
      </c>
      <c r="BF11" s="95" t="s">
        <v>254</v>
      </c>
      <c r="BG11" s="97" t="s">
        <v>160</v>
      </c>
    </row>
    <row r="12" spans="1:59" s="34" customFormat="1" ht="41.25" customHeight="1">
      <c r="A12" s="40"/>
      <c r="B12" s="129" t="s">
        <v>229</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40"/>
      <c r="AN12" s="40"/>
      <c r="AO12" s="40"/>
      <c r="AP12" s="40"/>
      <c r="AQ12" s="40"/>
      <c r="AR12" s="40"/>
      <c r="AS12" s="40"/>
      <c r="AT12" s="40"/>
      <c r="AU12" s="40"/>
      <c r="AV12" s="40"/>
      <c r="AW12" s="40"/>
      <c r="AX12" s="40"/>
      <c r="AY12" s="40"/>
      <c r="AZ12" s="40"/>
      <c r="BA12" s="105" t="s">
        <v>163</v>
      </c>
      <c r="BB12" s="107" t="s">
        <v>157</v>
      </c>
      <c r="BC12" s="107" t="s">
        <v>158</v>
      </c>
      <c r="BD12" s="107" t="s">
        <v>164</v>
      </c>
      <c r="BE12" s="107" t="s">
        <v>255</v>
      </c>
      <c r="BF12" s="107" t="s">
        <v>165</v>
      </c>
      <c r="BG12" s="98" t="s">
        <v>160</v>
      </c>
    </row>
    <row r="13" spans="1:59" s="34" customFormat="1" ht="24" customHeight="1">
      <c r="A13" s="40"/>
      <c r="B13" s="118" t="s">
        <v>228</v>
      </c>
      <c r="C13" s="118"/>
      <c r="D13" s="118"/>
      <c r="E13" s="118"/>
      <c r="F13" s="118"/>
      <c r="G13" s="118"/>
      <c r="H13" s="118"/>
      <c r="I13" s="118"/>
      <c r="J13" s="118"/>
      <c r="K13" s="118"/>
      <c r="L13" s="118"/>
      <c r="M13" s="118"/>
      <c r="N13" s="118"/>
      <c r="O13" s="118"/>
      <c r="P13" s="118"/>
      <c r="Q13" s="118"/>
      <c r="R13" s="118"/>
      <c r="S13" s="118"/>
      <c r="T13" s="118"/>
      <c r="U13" s="137"/>
      <c r="V13" s="138"/>
      <c r="W13" s="138"/>
      <c r="X13" s="138"/>
      <c r="Y13" s="138"/>
      <c r="Z13" s="138"/>
      <c r="AA13" s="138"/>
      <c r="AB13" s="138"/>
      <c r="AC13" s="138"/>
      <c r="AD13" s="138"/>
      <c r="AE13" s="138"/>
      <c r="AF13" s="138"/>
      <c r="AG13" s="138"/>
      <c r="AH13" s="138"/>
      <c r="AI13" s="138"/>
      <c r="AJ13" s="138"/>
      <c r="AK13" s="138"/>
      <c r="AL13" s="138"/>
      <c r="AM13" s="40"/>
      <c r="AN13" s="40"/>
      <c r="AO13" s="40"/>
      <c r="AP13" s="40"/>
      <c r="AQ13" s="40"/>
      <c r="AR13" s="40"/>
      <c r="AS13" s="40"/>
      <c r="AT13" s="40"/>
      <c r="AU13" s="40"/>
      <c r="AV13" s="40"/>
      <c r="AW13" s="40"/>
      <c r="AX13" s="40"/>
      <c r="AY13" s="40"/>
      <c r="AZ13" s="40"/>
      <c r="BA13" s="104" t="s">
        <v>166</v>
      </c>
      <c r="BB13" s="95" t="s">
        <v>157</v>
      </c>
      <c r="BC13" s="95" t="s">
        <v>158</v>
      </c>
      <c r="BD13" s="95" t="s">
        <v>167</v>
      </c>
      <c r="BE13" s="95" t="s">
        <v>256</v>
      </c>
      <c r="BF13" s="95" t="s">
        <v>168</v>
      </c>
      <c r="BG13" s="97" t="s">
        <v>169</v>
      </c>
    </row>
    <row r="14" spans="1:59" s="34" customFormat="1" ht="21.75" customHeight="1">
      <c r="A14" s="40"/>
      <c r="B14" s="129" t="s">
        <v>226</v>
      </c>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40"/>
      <c r="AN14" s="40"/>
      <c r="AO14" s="40"/>
      <c r="AP14" s="40"/>
      <c r="AQ14" s="40"/>
      <c r="AR14" s="40"/>
      <c r="AS14" s="40"/>
      <c r="AT14" s="40"/>
      <c r="AU14" s="40"/>
      <c r="AV14" s="40"/>
      <c r="AW14" s="40"/>
      <c r="AX14" s="40"/>
      <c r="AY14" s="40"/>
      <c r="AZ14" s="40"/>
      <c r="BA14" s="105" t="s">
        <v>170</v>
      </c>
      <c r="BB14" s="107" t="s">
        <v>157</v>
      </c>
      <c r="BC14" s="107" t="s">
        <v>157</v>
      </c>
      <c r="BD14" s="107" t="s">
        <v>171</v>
      </c>
      <c r="BE14" s="107" t="s">
        <v>257</v>
      </c>
      <c r="BF14" s="107" t="s">
        <v>172</v>
      </c>
      <c r="BG14" s="99" t="s">
        <v>169</v>
      </c>
    </row>
    <row r="15" spans="1:59" s="34" customFormat="1" ht="24" customHeight="1">
      <c r="A15" s="40"/>
      <c r="B15" s="111" t="s">
        <v>225</v>
      </c>
      <c r="C15" s="111"/>
      <c r="D15" s="111"/>
      <c r="E15" s="111"/>
      <c r="F15" s="111"/>
      <c r="G15" s="111"/>
      <c r="H15" s="111"/>
      <c r="I15" s="111"/>
      <c r="J15" s="111"/>
      <c r="K15" s="111"/>
      <c r="L15" s="111"/>
      <c r="M15" s="111"/>
      <c r="N15" s="111"/>
      <c r="O15" s="111"/>
      <c r="P15" s="111"/>
      <c r="Q15" s="111"/>
      <c r="R15" s="111"/>
      <c r="S15" s="111"/>
      <c r="T15" s="111"/>
      <c r="U15" s="256" t="s">
        <v>224</v>
      </c>
      <c r="V15" s="257"/>
      <c r="W15" s="257"/>
      <c r="X15" s="257"/>
      <c r="Y15" s="257"/>
      <c r="Z15" s="257"/>
      <c r="AA15" s="257"/>
      <c r="AB15" s="257"/>
      <c r="AC15" s="257"/>
      <c r="AD15" s="257"/>
      <c r="AE15" s="257"/>
      <c r="AF15" s="257"/>
      <c r="AG15" s="257"/>
      <c r="AH15" s="257"/>
      <c r="AI15" s="257"/>
      <c r="AJ15" s="257"/>
      <c r="AK15" s="257"/>
      <c r="AL15" s="257"/>
      <c r="AM15" s="40"/>
      <c r="AN15" s="40"/>
      <c r="AO15" s="40"/>
      <c r="AP15" s="40"/>
      <c r="AQ15" s="40"/>
      <c r="AR15" s="40"/>
      <c r="AS15" s="40"/>
      <c r="AT15" s="40"/>
      <c r="AU15" s="40"/>
      <c r="AV15" s="40"/>
      <c r="AW15" s="40"/>
      <c r="AX15" s="40"/>
      <c r="AY15" s="40"/>
      <c r="AZ15" s="40"/>
      <c r="BA15" s="104" t="s">
        <v>173</v>
      </c>
      <c r="BB15" s="95" t="s">
        <v>174</v>
      </c>
      <c r="BC15" s="95" t="s">
        <v>175</v>
      </c>
      <c r="BD15" s="95" t="s">
        <v>176</v>
      </c>
      <c r="BE15" s="95" t="s">
        <v>258</v>
      </c>
      <c r="BF15" s="95" t="s">
        <v>177</v>
      </c>
      <c r="BG15" s="97" t="s">
        <v>178</v>
      </c>
    </row>
    <row r="16" spans="1:59" ht="24" customHeight="1">
      <c r="A16" s="44"/>
      <c r="B16" s="128" t="s">
        <v>77</v>
      </c>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44"/>
      <c r="AN16" s="44"/>
      <c r="AO16" s="44"/>
      <c r="AP16" s="44"/>
      <c r="AQ16" s="44"/>
      <c r="AR16" s="44"/>
      <c r="AS16" s="44"/>
      <c r="AT16" s="44"/>
      <c r="AU16" s="44"/>
      <c r="AV16" s="44"/>
      <c r="AW16" s="44"/>
      <c r="AX16" s="44"/>
      <c r="AY16" s="44"/>
      <c r="AZ16" s="44"/>
      <c r="BA16" s="105" t="s">
        <v>179</v>
      </c>
      <c r="BB16" s="107" t="s">
        <v>174</v>
      </c>
      <c r="BC16" s="107" t="s">
        <v>175</v>
      </c>
      <c r="BD16" s="107" t="s">
        <v>180</v>
      </c>
      <c r="BE16" s="107" t="s">
        <v>259</v>
      </c>
      <c r="BF16" s="107" t="s">
        <v>181</v>
      </c>
      <c r="BG16" s="98" t="s">
        <v>178</v>
      </c>
    </row>
    <row r="17" spans="1:59" s="34" customFormat="1" ht="21" customHeight="1">
      <c r="A17" s="40"/>
      <c r="B17" s="48" t="s">
        <v>73</v>
      </c>
      <c r="C17" s="48"/>
      <c r="D17" s="48"/>
      <c r="E17" s="48"/>
      <c r="F17" s="48"/>
      <c r="G17" s="48"/>
      <c r="H17" s="48"/>
      <c r="I17" s="48"/>
      <c r="J17" s="48"/>
      <c r="K17" s="48"/>
      <c r="L17" s="48"/>
      <c r="M17" s="48"/>
      <c r="N17" s="48"/>
      <c r="O17" s="48"/>
      <c r="P17" s="48"/>
      <c r="Q17" s="48"/>
      <c r="R17" s="48"/>
      <c r="S17" s="48"/>
      <c r="T17" s="48"/>
      <c r="U17" s="48"/>
      <c r="V17" s="48"/>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104" t="s">
        <v>182</v>
      </c>
      <c r="BB17" s="95" t="s">
        <v>174</v>
      </c>
      <c r="BC17" s="95" t="s">
        <v>175</v>
      </c>
      <c r="BD17" s="95" t="s">
        <v>183</v>
      </c>
      <c r="BE17" s="95" t="s">
        <v>260</v>
      </c>
      <c r="BF17" s="95" t="s">
        <v>184</v>
      </c>
      <c r="BG17" s="97" t="s">
        <v>178</v>
      </c>
    </row>
    <row r="18" spans="1:59" ht="20.25" customHeight="1">
      <c r="A18" s="44"/>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44"/>
      <c r="AN18" s="44"/>
      <c r="AO18" s="44"/>
      <c r="AP18" s="44"/>
      <c r="AQ18" s="44"/>
      <c r="AR18" s="44"/>
      <c r="AS18" s="44"/>
      <c r="AT18" s="44"/>
      <c r="AU18" s="44"/>
      <c r="AV18" s="44"/>
      <c r="AW18" s="44"/>
      <c r="AX18" s="44"/>
      <c r="AY18" s="44"/>
      <c r="AZ18" s="44"/>
      <c r="BA18" s="105" t="s">
        <v>67</v>
      </c>
      <c r="BB18" s="107" t="s">
        <v>185</v>
      </c>
      <c r="BC18" s="107" t="s">
        <v>186</v>
      </c>
      <c r="BD18" s="107" t="s">
        <v>187</v>
      </c>
      <c r="BE18" s="107" t="s">
        <v>261</v>
      </c>
      <c r="BF18" s="107" t="s">
        <v>188</v>
      </c>
      <c r="BG18" s="98" t="s">
        <v>22</v>
      </c>
    </row>
    <row r="19" spans="1:59" s="34" customFormat="1" ht="14.25" customHeight="1">
      <c r="A19" s="40"/>
      <c r="B19" s="119" t="s">
        <v>68</v>
      </c>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40"/>
      <c r="AN19" s="40"/>
      <c r="AO19" s="40"/>
      <c r="AP19" s="40"/>
      <c r="AQ19" s="40"/>
      <c r="AR19" s="40"/>
      <c r="AS19" s="40"/>
      <c r="AT19" s="40"/>
      <c r="AU19" s="40"/>
      <c r="AV19" s="40"/>
      <c r="AW19" s="40"/>
      <c r="AX19" s="40"/>
      <c r="AY19" s="40"/>
      <c r="AZ19" s="40"/>
      <c r="BA19" s="104" t="s">
        <v>189</v>
      </c>
      <c r="BB19" s="95" t="s">
        <v>185</v>
      </c>
      <c r="BC19" s="95" t="s">
        <v>186</v>
      </c>
      <c r="BD19" s="95" t="s">
        <v>190</v>
      </c>
      <c r="BE19" s="95" t="s">
        <v>262</v>
      </c>
      <c r="BF19" s="95" t="s">
        <v>191</v>
      </c>
      <c r="BG19" s="97" t="s">
        <v>22</v>
      </c>
    </row>
    <row r="20" spans="1:59" s="34" customFormat="1" ht="18" customHeight="1">
      <c r="A20" s="40"/>
      <c r="B20" s="112" t="s">
        <v>71</v>
      </c>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43"/>
      <c r="AL20" s="43"/>
      <c r="AM20" s="40"/>
      <c r="AN20" s="40"/>
      <c r="AO20" s="40"/>
      <c r="AP20" s="40"/>
      <c r="AQ20" s="40"/>
      <c r="AR20" s="40"/>
      <c r="AS20" s="40"/>
      <c r="AT20" s="40"/>
      <c r="AU20" s="40"/>
      <c r="AV20" s="40"/>
      <c r="AW20" s="40"/>
      <c r="AX20" s="40"/>
      <c r="AY20" s="40"/>
      <c r="AZ20" s="40"/>
      <c r="BA20" s="105" t="s">
        <v>192</v>
      </c>
      <c r="BB20" s="107" t="s">
        <v>185</v>
      </c>
      <c r="BC20" s="107" t="s">
        <v>186</v>
      </c>
      <c r="BD20" s="107" t="s">
        <v>263</v>
      </c>
      <c r="BE20" s="107" t="s">
        <v>264</v>
      </c>
      <c r="BF20" s="107" t="s">
        <v>265</v>
      </c>
      <c r="BG20" s="98" t="s">
        <v>22</v>
      </c>
    </row>
    <row r="21" spans="1:59" ht="19.5" customHeight="1">
      <c r="A21" s="44"/>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44"/>
      <c r="AN21" s="44"/>
      <c r="AO21" s="44"/>
      <c r="AP21" s="44"/>
      <c r="AQ21" s="44"/>
      <c r="AR21" s="44"/>
      <c r="AS21" s="44"/>
      <c r="AT21" s="44"/>
      <c r="AU21" s="44"/>
      <c r="AV21" s="44"/>
      <c r="AW21" s="44"/>
      <c r="AX21" s="44"/>
      <c r="AY21" s="44"/>
      <c r="AZ21" s="44"/>
      <c r="BA21" s="104" t="s">
        <v>193</v>
      </c>
      <c r="BB21" s="95" t="s">
        <v>194</v>
      </c>
      <c r="BC21" s="95" t="s">
        <v>195</v>
      </c>
      <c r="BD21" s="95" t="s">
        <v>196</v>
      </c>
      <c r="BE21" s="95" t="s">
        <v>266</v>
      </c>
      <c r="BF21" s="95" t="s">
        <v>197</v>
      </c>
      <c r="BG21" s="97" t="s">
        <v>22</v>
      </c>
    </row>
    <row r="22" spans="1:59" s="34" customFormat="1" ht="21.75" customHeight="1">
      <c r="A22" s="40"/>
      <c r="B22" s="112" t="s">
        <v>70</v>
      </c>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40"/>
      <c r="AN22" s="40"/>
      <c r="AO22" s="40"/>
      <c r="AP22" s="40"/>
      <c r="AQ22" s="40"/>
      <c r="AR22" s="40"/>
      <c r="AS22" s="40"/>
      <c r="AT22" s="40"/>
      <c r="AU22" s="40"/>
      <c r="AV22" s="40"/>
      <c r="AW22" s="40"/>
      <c r="AX22" s="40"/>
      <c r="AY22" s="40"/>
      <c r="AZ22" s="40"/>
      <c r="BA22" s="105" t="s">
        <v>198</v>
      </c>
      <c r="BB22" s="107" t="s">
        <v>194</v>
      </c>
      <c r="BC22" s="107" t="s">
        <v>195</v>
      </c>
      <c r="BD22" s="107" t="s">
        <v>199</v>
      </c>
      <c r="BE22" s="107" t="s">
        <v>267</v>
      </c>
      <c r="BF22" s="107" t="s">
        <v>200</v>
      </c>
      <c r="BG22" s="98" t="s">
        <v>22</v>
      </c>
    </row>
    <row r="23" spans="1:59" ht="24.75" customHeight="1">
      <c r="A23" s="44"/>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44"/>
      <c r="AN23" s="44"/>
      <c r="AO23" s="44"/>
      <c r="AP23" s="44"/>
      <c r="AQ23" s="44"/>
      <c r="AR23" s="44"/>
      <c r="AS23" s="44"/>
      <c r="AT23" s="44"/>
      <c r="AU23" s="44"/>
      <c r="AV23" s="44"/>
      <c r="AW23" s="44"/>
      <c r="AX23" s="44"/>
      <c r="AY23" s="44"/>
      <c r="AZ23" s="44"/>
      <c r="BA23" s="104" t="s">
        <v>268</v>
      </c>
      <c r="BB23" s="95" t="s">
        <v>194</v>
      </c>
      <c r="BC23" s="95" t="s">
        <v>195</v>
      </c>
      <c r="BD23" s="95" t="s">
        <v>240</v>
      </c>
      <c r="BE23" s="95" t="s">
        <v>269</v>
      </c>
      <c r="BF23" s="95" t="s">
        <v>241</v>
      </c>
      <c r="BG23" s="97" t="s">
        <v>22</v>
      </c>
    </row>
    <row r="24" spans="1:59" s="34" customFormat="1" ht="12" customHeight="1">
      <c r="A24" s="40"/>
      <c r="B24" s="119" t="s">
        <v>237</v>
      </c>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40"/>
      <c r="AN24" s="40"/>
      <c r="AO24" s="40"/>
      <c r="AP24" s="40"/>
      <c r="AQ24" s="40"/>
      <c r="AR24" s="40"/>
      <c r="AS24" s="40"/>
      <c r="AT24" s="40"/>
      <c r="AU24" s="40"/>
      <c r="AV24" s="40"/>
      <c r="AW24" s="40"/>
      <c r="AX24" s="40"/>
      <c r="AY24" s="40"/>
      <c r="AZ24" s="40"/>
      <c r="BA24" s="105" t="s">
        <v>242</v>
      </c>
      <c r="BB24" s="107" t="s">
        <v>194</v>
      </c>
      <c r="BC24" s="107"/>
      <c r="BD24" s="107" t="s">
        <v>270</v>
      </c>
      <c r="BE24" s="107" t="s">
        <v>271</v>
      </c>
      <c r="BF24" s="107" t="s">
        <v>272</v>
      </c>
      <c r="BG24" s="98" t="s">
        <v>22</v>
      </c>
    </row>
    <row r="25" spans="1:59" s="34" customFormat="1" ht="19.5" customHeight="1">
      <c r="A25" s="40"/>
      <c r="B25" s="151" t="s">
        <v>63</v>
      </c>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40"/>
      <c r="AL25" s="40"/>
      <c r="AM25" s="40"/>
      <c r="AN25" s="40"/>
      <c r="AO25" s="40"/>
      <c r="AP25" s="40"/>
      <c r="AQ25" s="40"/>
      <c r="AR25" s="40"/>
      <c r="AS25" s="40"/>
      <c r="AT25" s="40"/>
      <c r="AU25" s="40"/>
      <c r="AV25" s="40"/>
      <c r="AW25" s="40"/>
      <c r="AX25" s="40"/>
      <c r="AY25" s="40"/>
      <c r="AZ25" s="40"/>
      <c r="BA25" s="104" t="s">
        <v>201</v>
      </c>
      <c r="BB25" s="108" t="s">
        <v>202</v>
      </c>
      <c r="BC25" s="95" t="s">
        <v>203</v>
      </c>
      <c r="BD25" s="95" t="s">
        <v>204</v>
      </c>
      <c r="BE25" s="95" t="s">
        <v>273</v>
      </c>
      <c r="BF25" s="95" t="s">
        <v>205</v>
      </c>
      <c r="BG25" s="97" t="s">
        <v>206</v>
      </c>
    </row>
    <row r="26" spans="1:59" s="34" customFormat="1" ht="9" customHeight="1">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105" t="s">
        <v>207</v>
      </c>
      <c r="BB26" s="107" t="s">
        <v>274</v>
      </c>
      <c r="BC26" s="107" t="s">
        <v>203</v>
      </c>
      <c r="BD26" s="107" t="s">
        <v>208</v>
      </c>
      <c r="BE26" s="107" t="s">
        <v>275</v>
      </c>
      <c r="BF26" s="107" t="s">
        <v>209</v>
      </c>
      <c r="BG26" s="98" t="s">
        <v>206</v>
      </c>
    </row>
    <row r="27" spans="1:59" s="34" customFormat="1" ht="9" customHeight="1">
      <c r="A27" s="40"/>
      <c r="B27" s="66"/>
      <c r="C27" s="66"/>
      <c r="D27" s="66"/>
      <c r="E27" s="66"/>
      <c r="F27" s="66"/>
      <c r="G27" s="66"/>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40"/>
      <c r="AP27" s="40"/>
      <c r="AQ27" s="40"/>
      <c r="AR27" s="40"/>
      <c r="AS27" s="40"/>
      <c r="AT27" s="40"/>
      <c r="AU27" s="40"/>
      <c r="AV27" s="40"/>
      <c r="AW27" s="40"/>
      <c r="AX27" s="40"/>
      <c r="AY27" s="40"/>
      <c r="AZ27" s="40"/>
      <c r="BA27" s="104" t="s">
        <v>210</v>
      </c>
      <c r="BB27" s="95" t="s">
        <v>274</v>
      </c>
      <c r="BC27" s="95" t="s">
        <v>203</v>
      </c>
      <c r="BD27" s="95" t="s">
        <v>211</v>
      </c>
      <c r="BE27" s="95" t="s">
        <v>276</v>
      </c>
      <c r="BF27" s="95" t="s">
        <v>212</v>
      </c>
      <c r="BG27" s="97" t="s">
        <v>206</v>
      </c>
    </row>
    <row r="28" spans="1:59" s="34" customFormat="1" ht="19.5" customHeight="1">
      <c r="A28" s="40"/>
      <c r="B28" s="118" t="s">
        <v>64</v>
      </c>
      <c r="C28" s="118"/>
      <c r="D28" s="118"/>
      <c r="E28" s="118"/>
      <c r="F28" s="118"/>
      <c r="G28" s="118"/>
      <c r="H28" s="118"/>
      <c r="I28" s="145"/>
      <c r="J28" s="145"/>
      <c r="K28" s="145"/>
      <c r="L28" s="145"/>
      <c r="M28" s="145"/>
      <c r="N28" s="145"/>
      <c r="O28" s="145"/>
      <c r="P28" s="145"/>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40"/>
      <c r="AN28" s="40"/>
      <c r="AO28" s="40"/>
      <c r="AP28" s="40"/>
      <c r="AQ28" s="40"/>
      <c r="AR28" s="40"/>
      <c r="AS28" s="40"/>
      <c r="AT28" s="40"/>
      <c r="AU28" s="40"/>
      <c r="AV28" s="40"/>
      <c r="AW28" s="40"/>
      <c r="AX28" s="40"/>
      <c r="AY28" s="40"/>
      <c r="AZ28" s="40"/>
      <c r="BA28" s="105" t="s">
        <v>213</v>
      </c>
      <c r="BB28" s="107" t="s">
        <v>214</v>
      </c>
      <c r="BC28" s="107" t="s">
        <v>215</v>
      </c>
      <c r="BD28" s="107" t="s">
        <v>216</v>
      </c>
      <c r="BE28" s="107" t="s">
        <v>277</v>
      </c>
      <c r="BF28" s="107" t="s">
        <v>217</v>
      </c>
      <c r="BG28" s="98" t="s">
        <v>218</v>
      </c>
    </row>
    <row r="29" spans="1:59" s="34" customFormat="1" ht="12.75" customHeight="1" thickBot="1">
      <c r="A29" s="40"/>
      <c r="B29" s="40"/>
      <c r="C29" s="40"/>
      <c r="D29" s="40"/>
      <c r="E29" s="40"/>
      <c r="F29" s="40"/>
      <c r="G29" s="40"/>
      <c r="H29" s="40"/>
      <c r="I29" s="40"/>
      <c r="J29" s="70" t="s">
        <v>10</v>
      </c>
      <c r="K29" s="40"/>
      <c r="L29" s="40"/>
      <c r="M29" s="40"/>
      <c r="N29" s="40"/>
      <c r="O29" s="40"/>
      <c r="P29" s="40"/>
      <c r="Q29" s="44"/>
      <c r="R29" s="44"/>
      <c r="S29" s="44"/>
      <c r="T29" s="44"/>
      <c r="U29" s="44"/>
      <c r="V29" s="44"/>
      <c r="W29" s="44"/>
      <c r="X29" s="44"/>
      <c r="Y29" s="44"/>
      <c r="Z29" s="44"/>
      <c r="AA29" s="44"/>
      <c r="AB29" s="44"/>
      <c r="AC29" s="44"/>
      <c r="AD29" s="44"/>
      <c r="AE29" s="44"/>
      <c r="AF29" s="44"/>
      <c r="AG29" s="44"/>
      <c r="AH29" s="44"/>
      <c r="AI29" s="44"/>
      <c r="AJ29" s="44"/>
      <c r="AK29" s="44"/>
      <c r="AL29" s="44"/>
      <c r="AM29" s="40"/>
      <c r="AN29" s="40"/>
      <c r="AO29" s="40"/>
      <c r="AP29" s="40"/>
      <c r="AQ29" s="40"/>
      <c r="AR29" s="40"/>
      <c r="AS29" s="40"/>
      <c r="AT29" s="40"/>
      <c r="AU29" s="40"/>
      <c r="AV29" s="40"/>
      <c r="AW29" s="40"/>
      <c r="AX29" s="40"/>
      <c r="AY29" s="40"/>
      <c r="AZ29" s="40"/>
      <c r="BA29" s="109" t="s">
        <v>219</v>
      </c>
      <c r="BB29" s="110" t="s">
        <v>214</v>
      </c>
      <c r="BC29" s="110" t="s">
        <v>215</v>
      </c>
      <c r="BD29" s="110" t="s">
        <v>220</v>
      </c>
      <c r="BE29" s="110" t="s">
        <v>278</v>
      </c>
      <c r="BF29" s="110" t="s">
        <v>221</v>
      </c>
      <c r="BG29" s="100" t="s">
        <v>218</v>
      </c>
    </row>
    <row r="30" spans="1:59" s="34" customFormat="1" ht="28.5" customHeight="1">
      <c r="A30" s="40"/>
      <c r="B30" s="118" t="s">
        <v>65</v>
      </c>
      <c r="C30" s="118"/>
      <c r="D30" s="118"/>
      <c r="E30" s="118"/>
      <c r="F30" s="118"/>
      <c r="G30" s="118"/>
      <c r="H30" s="118"/>
      <c r="I30" s="153"/>
      <c r="J30" s="153"/>
      <c r="K30" s="153"/>
      <c r="L30" s="153"/>
      <c r="M30" s="153"/>
      <c r="N30" s="153"/>
      <c r="O30" s="153"/>
      <c r="P30" s="153"/>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40"/>
      <c r="AN30" s="40"/>
      <c r="AO30" s="40"/>
      <c r="AP30" s="40"/>
      <c r="AQ30" s="40"/>
      <c r="AR30" s="40"/>
      <c r="AS30" s="40"/>
      <c r="AT30" s="40"/>
      <c r="AU30" s="40"/>
      <c r="AV30" s="40"/>
      <c r="AW30" s="40"/>
      <c r="AX30" s="40"/>
      <c r="AY30" s="40"/>
      <c r="AZ30" s="40"/>
      <c r="BA30" s="83"/>
      <c r="BB30" s="84"/>
      <c r="BC30" s="84"/>
      <c r="BD30" s="84"/>
      <c r="BE30" s="82"/>
      <c r="BF30" s="84"/>
      <c r="BG30" s="84"/>
    </row>
    <row r="31" spans="1:53" s="34" customFormat="1" ht="12.75" customHeight="1">
      <c r="A31" s="40"/>
      <c r="B31" s="40"/>
      <c r="C31" s="40"/>
      <c r="D31" s="40"/>
      <c r="E31" s="40"/>
      <c r="F31" s="40"/>
      <c r="G31" s="40"/>
      <c r="H31" s="40"/>
      <c r="I31" s="71"/>
      <c r="J31" s="70" t="s">
        <v>10</v>
      </c>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88" t="s">
        <v>232</v>
      </c>
    </row>
    <row r="32" spans="1:53" s="34" customFormat="1" ht="6" customHeight="1">
      <c r="A32" s="56"/>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89" t="s">
        <v>233</v>
      </c>
    </row>
    <row r="33" spans="1:59" s="34" customFormat="1" ht="6.75" customHeight="1">
      <c r="A33" s="56"/>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89" t="s">
        <v>234</v>
      </c>
      <c r="BB33" s="55"/>
      <c r="BC33" s="55"/>
      <c r="BD33" s="55"/>
      <c r="BE33" s="55"/>
      <c r="BF33" s="55"/>
      <c r="BG33" s="55"/>
    </row>
    <row r="34" spans="1:59" s="34" customFormat="1" ht="15" customHeight="1">
      <c r="A34" s="57"/>
      <c r="B34" s="57"/>
      <c r="C34" s="57"/>
      <c r="D34" s="57"/>
      <c r="E34" s="57"/>
      <c r="F34" s="57"/>
      <c r="G34" s="57"/>
      <c r="H34" s="57"/>
      <c r="I34" s="57"/>
      <c r="J34" s="57"/>
      <c r="K34" s="57"/>
      <c r="L34" s="57"/>
      <c r="M34" s="57"/>
      <c r="N34" s="57"/>
      <c r="O34" s="57"/>
      <c r="P34" s="149" t="s">
        <v>49</v>
      </c>
      <c r="Q34" s="149"/>
      <c r="R34" s="149"/>
      <c r="S34" s="149"/>
      <c r="T34" s="149"/>
      <c r="U34" s="149"/>
      <c r="V34" s="150" t="s">
        <v>222</v>
      </c>
      <c r="W34" s="150"/>
      <c r="X34" s="150"/>
      <c r="Y34" s="150"/>
      <c r="Z34" s="150"/>
      <c r="AA34" s="150"/>
      <c r="AB34" s="150"/>
      <c r="AC34" s="150"/>
      <c r="AD34" s="58"/>
      <c r="AE34" s="59"/>
      <c r="AF34" s="59"/>
      <c r="AG34" s="59"/>
      <c r="AH34" s="59"/>
      <c r="AI34" s="59"/>
      <c r="AJ34" s="59"/>
      <c r="AK34" s="59"/>
      <c r="AL34" s="59"/>
      <c r="AM34" s="59"/>
      <c r="AN34" s="40"/>
      <c r="AO34" s="40"/>
      <c r="AP34" s="40"/>
      <c r="AQ34" s="40"/>
      <c r="AR34" s="40"/>
      <c r="AS34" s="40"/>
      <c r="AT34" s="40"/>
      <c r="AU34" s="40"/>
      <c r="AV34" s="40"/>
      <c r="AW34" s="40"/>
      <c r="AX34" s="40"/>
      <c r="AY34" s="40"/>
      <c r="AZ34" s="40"/>
      <c r="BA34" s="88"/>
      <c r="BB34" s="86"/>
      <c r="BC34" s="86"/>
      <c r="BD34" s="86"/>
      <c r="BE34" s="85"/>
      <c r="BF34" s="86"/>
      <c r="BG34" s="86"/>
    </row>
    <row r="35" spans="1:59" s="34" customFormat="1" ht="12.75" customHeight="1">
      <c r="A35" s="154" t="s">
        <v>78</v>
      </c>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40"/>
      <c r="AO35" s="40"/>
      <c r="AP35" s="40"/>
      <c r="AQ35" s="40"/>
      <c r="AR35" s="40"/>
      <c r="AS35" s="40"/>
      <c r="AT35" s="40"/>
      <c r="AU35" s="40"/>
      <c r="AV35" s="40"/>
      <c r="AW35" s="40"/>
      <c r="AX35" s="40"/>
      <c r="AY35" s="40"/>
      <c r="AZ35" s="40"/>
      <c r="BA35" s="89"/>
      <c r="BB35" s="68"/>
      <c r="BC35" s="68"/>
      <c r="BD35" s="68"/>
      <c r="BE35" s="68"/>
      <c r="BF35" s="68"/>
      <c r="BG35" s="68"/>
    </row>
    <row r="36" spans="1:59" s="34" customFormat="1" ht="16.5" customHeight="1">
      <c r="A36" s="124" t="str">
        <f>VLOOKUP($W$6,$BA$2:$BG$29,7,0)</f>
        <v>г.Брест</v>
      </c>
      <c r="B36" s="124"/>
      <c r="C36" s="124"/>
      <c r="D36" s="124"/>
      <c r="E36" s="124"/>
      <c r="F36" s="124"/>
      <c r="G36" s="124"/>
      <c r="H36" s="124"/>
      <c r="I36" s="60"/>
      <c r="J36" s="60"/>
      <c r="K36" s="60"/>
      <c r="L36" s="60"/>
      <c r="M36" s="60"/>
      <c r="N36" s="60"/>
      <c r="O36" s="60"/>
      <c r="P36" s="60"/>
      <c r="Q36" s="60"/>
      <c r="R36" s="60"/>
      <c r="S36" s="60"/>
      <c r="T36" s="60"/>
      <c r="U36" s="60"/>
      <c r="V36" s="60"/>
      <c r="W36" s="60"/>
      <c r="X36" s="60"/>
      <c r="Y36" s="60"/>
      <c r="Z36" s="60"/>
      <c r="AA36" s="61"/>
      <c r="AB36" s="61"/>
      <c r="AC36" s="61"/>
      <c r="AD36" s="122"/>
      <c r="AE36" s="122"/>
      <c r="AF36" s="122"/>
      <c r="AG36" s="122"/>
      <c r="AH36" s="122"/>
      <c r="AI36" s="122"/>
      <c r="AJ36" s="152" t="s">
        <v>61</v>
      </c>
      <c r="AK36" s="152"/>
      <c r="AL36" s="152"/>
      <c r="AM36" s="42"/>
      <c r="AN36" s="40"/>
      <c r="AO36" s="40"/>
      <c r="AP36" s="40"/>
      <c r="AQ36" s="40"/>
      <c r="AR36" s="40"/>
      <c r="AS36" s="40"/>
      <c r="AT36" s="40"/>
      <c r="AU36" s="40"/>
      <c r="AV36" s="40"/>
      <c r="AW36" s="40"/>
      <c r="AX36" s="40"/>
      <c r="AY36" s="40"/>
      <c r="AZ36" s="40"/>
      <c r="BA36" s="67"/>
      <c r="BB36" s="68"/>
      <c r="BC36" s="68"/>
      <c r="BD36" s="68"/>
      <c r="BE36" s="68"/>
      <c r="BF36" s="68"/>
      <c r="BG36" s="68"/>
    </row>
    <row r="37" spans="1:52" s="34" customFormat="1" ht="27.75" customHeight="1">
      <c r="A37" s="123" t="s">
        <v>79</v>
      </c>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42"/>
      <c r="AN37" s="40"/>
      <c r="AO37" s="40"/>
      <c r="AP37" s="40"/>
      <c r="AQ37" s="40"/>
      <c r="AR37" s="40"/>
      <c r="AS37" s="40"/>
      <c r="AT37" s="40"/>
      <c r="AU37" s="40"/>
      <c r="AV37" s="40"/>
      <c r="AW37" s="40"/>
      <c r="AX37" s="40"/>
      <c r="AY37" s="40"/>
      <c r="AZ37" s="40"/>
    </row>
    <row r="38" spans="1:52" s="34" customFormat="1" ht="27" customHeight="1">
      <c r="A38" s="120" t="str">
        <f>VLOOKUP($W$6,$BA$2:$BG$29,4,0)</f>
        <v>заместителя начальника управления - начальника отдела экспертизы Брестского областного управления Госпромнадзора Рябушева Кирилла Вячеславовича,</v>
      </c>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42"/>
      <c r="AN38" s="40"/>
      <c r="AO38" s="40"/>
      <c r="AP38" s="40"/>
      <c r="AQ38" s="40"/>
      <c r="AR38" s="40"/>
      <c r="AS38" s="40"/>
      <c r="AT38" s="40"/>
      <c r="AU38" s="40"/>
      <c r="AV38" s="40"/>
      <c r="AW38" s="40"/>
      <c r="AX38" s="40"/>
      <c r="AY38" s="40"/>
      <c r="AZ38" s="40"/>
    </row>
    <row r="39" spans="1:52" s="34" customFormat="1" ht="15" customHeight="1">
      <c r="A39" s="125" t="s">
        <v>80</v>
      </c>
      <c r="B39" s="125"/>
      <c r="C39" s="125"/>
      <c r="D39" s="125"/>
      <c r="E39" s="125"/>
      <c r="F39" s="125"/>
      <c r="G39" s="125"/>
      <c r="H39" s="125"/>
      <c r="I39" s="125"/>
      <c r="J39" s="125"/>
      <c r="K39" s="125"/>
      <c r="L39" s="125"/>
      <c r="M39" s="125"/>
      <c r="N39" s="125"/>
      <c r="O39" s="125"/>
      <c r="P39" s="120" t="str">
        <f>VLOOKUP($W$6,$BA$2:$BG$29,5,0)</f>
        <v>20.03.2024 г. № 37-03/2024</v>
      </c>
      <c r="Q39" s="120"/>
      <c r="R39" s="120"/>
      <c r="S39" s="120"/>
      <c r="T39" s="120"/>
      <c r="U39" s="120"/>
      <c r="V39" s="120"/>
      <c r="W39" s="120"/>
      <c r="X39" s="120"/>
      <c r="Y39" s="120"/>
      <c r="Z39" s="120"/>
      <c r="AA39" s="123" t="s">
        <v>81</v>
      </c>
      <c r="AB39" s="123"/>
      <c r="AC39" s="123"/>
      <c r="AD39" s="123"/>
      <c r="AE39" s="123"/>
      <c r="AF39" s="123"/>
      <c r="AG39" s="123"/>
      <c r="AH39" s="123"/>
      <c r="AI39" s="123"/>
      <c r="AJ39" s="123"/>
      <c r="AK39" s="123"/>
      <c r="AL39" s="123"/>
      <c r="AM39" s="21"/>
      <c r="AN39" s="40"/>
      <c r="AO39" s="40"/>
      <c r="AP39" s="40"/>
      <c r="AQ39" s="40"/>
      <c r="AR39" s="40"/>
      <c r="AS39" s="40"/>
      <c r="AT39" s="40"/>
      <c r="AU39" s="40"/>
      <c r="AV39" s="40"/>
      <c r="AW39" s="40"/>
      <c r="AX39" s="40"/>
      <c r="AY39" s="40"/>
      <c r="AZ39" s="40"/>
    </row>
    <row r="40" spans="1:59" ht="15.75" customHeight="1">
      <c r="A40" s="12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25"/>
      <c r="AN40" s="44"/>
      <c r="AO40" s="44"/>
      <c r="AP40" s="44"/>
      <c r="AQ40" s="44"/>
      <c r="AR40" s="44"/>
      <c r="AS40" s="44"/>
      <c r="AT40" s="44"/>
      <c r="AU40" s="44"/>
      <c r="AV40" s="44"/>
      <c r="AW40" s="44"/>
      <c r="AX40" s="44"/>
      <c r="AY40" s="44"/>
      <c r="AZ40" s="44"/>
      <c r="BA40" s="72"/>
      <c r="BB40" s="34"/>
      <c r="BC40" s="34"/>
      <c r="BD40" s="34"/>
      <c r="BE40" s="34"/>
      <c r="BF40" s="34"/>
      <c r="BG40" s="34"/>
    </row>
    <row r="41" spans="1:53" s="34" customFormat="1" ht="9.75" customHeight="1">
      <c r="A41" s="148" t="s">
        <v>44</v>
      </c>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62"/>
      <c r="AM41" s="21"/>
      <c r="AN41" s="40"/>
      <c r="AO41" s="40"/>
      <c r="AP41" s="40"/>
      <c r="AQ41" s="40"/>
      <c r="AR41" s="40"/>
      <c r="AS41" s="40"/>
      <c r="AT41" s="40"/>
      <c r="AU41" s="40"/>
      <c r="AV41" s="40"/>
      <c r="AW41" s="40"/>
      <c r="AX41" s="40"/>
      <c r="AY41" s="40"/>
      <c r="AZ41" s="40"/>
      <c r="BA41" s="72"/>
    </row>
    <row r="42" spans="1:59" s="73" customFormat="1" ht="13.5" customHeight="1">
      <c r="A42" s="136" t="s">
        <v>23</v>
      </c>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21"/>
      <c r="AN42" s="40"/>
      <c r="AO42" s="40"/>
      <c r="AP42" s="40"/>
      <c r="AQ42" s="40"/>
      <c r="AR42" s="40"/>
      <c r="AS42" s="40"/>
      <c r="AT42" s="40"/>
      <c r="AU42" s="40"/>
      <c r="AV42" s="40"/>
      <c r="AW42" s="40"/>
      <c r="AX42" s="40"/>
      <c r="AY42" s="40"/>
      <c r="AZ42" s="40"/>
      <c r="BA42" s="87"/>
      <c r="BB42" s="24"/>
      <c r="BC42" s="24"/>
      <c r="BD42" s="24"/>
      <c r="BE42" s="24"/>
      <c r="BF42" s="24"/>
      <c r="BG42" s="24"/>
    </row>
    <row r="43" spans="1:59" s="26" customFormat="1" ht="15.75" customHeight="1">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25"/>
      <c r="AN43" s="44"/>
      <c r="AO43" s="44"/>
      <c r="AP43" s="44"/>
      <c r="AQ43" s="44"/>
      <c r="AR43" s="44"/>
      <c r="AS43" s="44"/>
      <c r="AT43" s="44"/>
      <c r="AU43" s="44"/>
      <c r="AV43" s="44"/>
      <c r="AW43" s="44"/>
      <c r="AX43" s="44"/>
      <c r="AY43" s="44"/>
      <c r="AZ43" s="44"/>
      <c r="BA43" s="34"/>
      <c r="BB43" s="34"/>
      <c r="BC43" s="34"/>
      <c r="BD43" s="34"/>
      <c r="BE43" s="34"/>
      <c r="BF43" s="34"/>
      <c r="BG43" s="34"/>
    </row>
    <row r="44" spans="1:55" s="73" customFormat="1" ht="8.25" customHeight="1">
      <c r="A44" s="158" t="s">
        <v>45</v>
      </c>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21"/>
      <c r="AN44" s="40"/>
      <c r="AO44" s="40"/>
      <c r="AP44" s="40"/>
      <c r="AQ44" s="40"/>
      <c r="AR44" s="40"/>
      <c r="AS44" s="40"/>
      <c r="AT44" s="40"/>
      <c r="AU44" s="40"/>
      <c r="AV44" s="40"/>
      <c r="AW44" s="40"/>
      <c r="AX44" s="40"/>
      <c r="AY44" s="40"/>
      <c r="AZ44" s="40"/>
      <c r="BB44" s="34"/>
      <c r="BC44" s="34"/>
    </row>
    <row r="45" spans="1:59" s="73" customFormat="1" ht="17.25" customHeight="1">
      <c r="A45" s="155" t="s">
        <v>38</v>
      </c>
      <c r="B45" s="155"/>
      <c r="C45" s="155"/>
      <c r="D45" s="155"/>
      <c r="E45" s="155"/>
      <c r="F45" s="155"/>
      <c r="G45" s="155"/>
      <c r="H45" s="155"/>
      <c r="I45" s="155"/>
      <c r="J45" s="155"/>
      <c r="K45" s="155"/>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21"/>
      <c r="AN45" s="40"/>
      <c r="AO45" s="40"/>
      <c r="AP45" s="40"/>
      <c r="AQ45" s="40"/>
      <c r="AR45" s="40"/>
      <c r="AS45" s="40"/>
      <c r="AT45" s="40"/>
      <c r="AU45" s="40"/>
      <c r="AV45" s="40"/>
      <c r="AW45" s="40"/>
      <c r="AX45" s="40"/>
      <c r="AY45" s="40"/>
      <c r="AZ45" s="40"/>
      <c r="BA45" s="45"/>
      <c r="BB45" s="26"/>
      <c r="BC45" s="26"/>
      <c r="BD45" s="26"/>
      <c r="BE45" s="26"/>
      <c r="BF45" s="26"/>
      <c r="BG45" s="26"/>
    </row>
    <row r="46" spans="1:53" s="73" customFormat="1" ht="9.75" customHeight="1">
      <c r="A46" s="157" t="s">
        <v>46</v>
      </c>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21"/>
      <c r="AN46" s="40"/>
      <c r="AO46" s="40"/>
      <c r="AP46" s="40"/>
      <c r="AQ46" s="40"/>
      <c r="AR46" s="40"/>
      <c r="AS46" s="40"/>
      <c r="AT46" s="40"/>
      <c r="AU46" s="40"/>
      <c r="AV46" s="40"/>
      <c r="AW46" s="40"/>
      <c r="AX46" s="40"/>
      <c r="AY46" s="40"/>
      <c r="AZ46" s="40"/>
      <c r="BA46" s="46"/>
    </row>
    <row r="47" spans="1:59" s="69" customFormat="1" ht="14.25" customHeight="1">
      <c r="A47" s="113" t="s">
        <v>43</v>
      </c>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42"/>
      <c r="AN47" s="43"/>
      <c r="AO47" s="43"/>
      <c r="AP47" s="43"/>
      <c r="AQ47" s="43"/>
      <c r="AR47" s="43"/>
      <c r="AS47" s="43"/>
      <c r="AT47" s="43"/>
      <c r="AU47" s="43"/>
      <c r="AV47" s="43"/>
      <c r="AW47" s="43"/>
      <c r="AX47" s="43"/>
      <c r="AY47" s="43"/>
      <c r="AZ47" s="43"/>
      <c r="BA47" s="34"/>
      <c r="BB47" s="73"/>
      <c r="BC47" s="73"/>
      <c r="BD47" s="73"/>
      <c r="BE47" s="73"/>
      <c r="BF47" s="73"/>
      <c r="BG47" s="73"/>
    </row>
    <row r="48" spans="1:52" s="73" customFormat="1" ht="13.5" customHeight="1">
      <c r="A48" s="147" t="s">
        <v>24</v>
      </c>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21"/>
      <c r="AN48" s="40"/>
      <c r="AO48" s="40"/>
      <c r="AP48" s="40"/>
      <c r="AQ48" s="40"/>
      <c r="AR48" s="40"/>
      <c r="AS48" s="40"/>
      <c r="AT48" s="40"/>
      <c r="AU48" s="40"/>
      <c r="AV48" s="40"/>
      <c r="AW48" s="40"/>
      <c r="AX48" s="40"/>
      <c r="AY48" s="40"/>
      <c r="AZ48" s="40"/>
    </row>
    <row r="49" spans="1:59" s="73" customFormat="1" ht="13.5" customHeight="1">
      <c r="A49" s="113" t="s">
        <v>230</v>
      </c>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21"/>
      <c r="AN49" s="40"/>
      <c r="AO49" s="40"/>
      <c r="AP49" s="40"/>
      <c r="AQ49" s="40"/>
      <c r="AR49" s="40"/>
      <c r="AS49" s="40"/>
      <c r="AT49" s="40"/>
      <c r="AU49" s="40"/>
      <c r="AV49" s="40"/>
      <c r="AW49" s="40"/>
      <c r="AX49" s="40"/>
      <c r="AY49" s="40"/>
      <c r="AZ49" s="40"/>
      <c r="BA49" s="69"/>
      <c r="BB49" s="69"/>
      <c r="BC49" s="69"/>
      <c r="BD49" s="69"/>
      <c r="BE49" s="69"/>
      <c r="BF49" s="69"/>
      <c r="BG49" s="69"/>
    </row>
    <row r="50" spans="1:52" s="73" customFormat="1" ht="11.25" customHeight="1">
      <c r="A50" s="93" t="s">
        <v>231</v>
      </c>
      <c r="B50" s="92"/>
      <c r="C50" s="92"/>
      <c r="D50" s="92"/>
      <c r="E50" s="92"/>
      <c r="F50" s="92"/>
      <c r="G50" s="92"/>
      <c r="H50" s="92"/>
      <c r="I50" s="92"/>
      <c r="J50" s="92"/>
      <c r="K50" s="92"/>
      <c r="L50" s="92"/>
      <c r="M50" s="92"/>
      <c r="N50" s="92"/>
      <c r="O50" s="92"/>
      <c r="P50" s="92"/>
      <c r="Q50" s="113">
        <f>V13</f>
        <v>0</v>
      </c>
      <c r="R50" s="113"/>
      <c r="S50" s="113"/>
      <c r="T50" s="113"/>
      <c r="U50" s="113"/>
      <c r="V50" s="113"/>
      <c r="W50" s="113"/>
      <c r="X50" s="113"/>
      <c r="Y50" s="113"/>
      <c r="Z50" s="113"/>
      <c r="AA50" s="113"/>
      <c r="AB50" s="113"/>
      <c r="AC50" s="113"/>
      <c r="AD50" s="92"/>
      <c r="AE50" s="92"/>
      <c r="AF50" s="92"/>
      <c r="AG50" s="92"/>
      <c r="AH50" s="92"/>
      <c r="AI50" s="92"/>
      <c r="AJ50" s="92"/>
      <c r="AK50" s="92"/>
      <c r="AL50" s="92"/>
      <c r="AM50" s="21"/>
      <c r="AN50" s="40"/>
      <c r="AO50" s="40"/>
      <c r="AP50" s="40"/>
      <c r="AQ50" s="40"/>
      <c r="AR50" s="40"/>
      <c r="AS50" s="40"/>
      <c r="AT50" s="40"/>
      <c r="AU50" s="40"/>
      <c r="AV50" s="40"/>
      <c r="AW50" s="40"/>
      <c r="AX50" s="40"/>
      <c r="AY50" s="40"/>
      <c r="AZ50" s="40"/>
    </row>
    <row r="51" spans="1:52" s="73" customFormat="1" ht="12" customHeight="1">
      <c r="A51" s="113" t="s">
        <v>82</v>
      </c>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63"/>
      <c r="AN51" s="40"/>
      <c r="AO51" s="40"/>
      <c r="AP51" s="40"/>
      <c r="AQ51" s="40"/>
      <c r="AR51" s="40"/>
      <c r="AS51" s="40"/>
      <c r="AT51" s="40"/>
      <c r="AU51" s="40"/>
      <c r="AV51" s="40"/>
      <c r="AW51" s="40"/>
      <c r="AX51" s="40"/>
      <c r="AY51" s="40"/>
      <c r="AZ51" s="40"/>
    </row>
    <row r="52" spans="1:52" s="73" customFormat="1" ht="12" customHeight="1">
      <c r="A52" s="113" t="s">
        <v>223</v>
      </c>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63"/>
      <c r="AN52" s="40"/>
      <c r="AO52" s="40"/>
      <c r="AP52" s="40"/>
      <c r="AQ52" s="40"/>
      <c r="AR52" s="40"/>
      <c r="AS52" s="40"/>
      <c r="AT52" s="40"/>
      <c r="AU52" s="40"/>
      <c r="AV52" s="40"/>
      <c r="AW52" s="40"/>
      <c r="AX52" s="40"/>
      <c r="AY52" s="40"/>
      <c r="AZ52" s="40"/>
    </row>
    <row r="53" spans="1:52" s="73" customFormat="1" ht="14.25" customHeight="1">
      <c r="A53" s="146" t="s">
        <v>25</v>
      </c>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21"/>
      <c r="AN53" s="40"/>
      <c r="AO53" s="40"/>
      <c r="AP53" s="40"/>
      <c r="AQ53" s="40"/>
      <c r="AR53" s="40"/>
      <c r="AS53" s="40"/>
      <c r="AT53" s="40"/>
      <c r="AU53" s="40"/>
      <c r="AV53" s="40"/>
      <c r="AW53" s="40"/>
      <c r="AX53" s="40"/>
      <c r="AY53" s="40"/>
      <c r="AZ53" s="40"/>
    </row>
    <row r="54" spans="1:52" s="73" customFormat="1" ht="25.5" customHeight="1">
      <c r="A54" s="113" t="s">
        <v>83</v>
      </c>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63"/>
      <c r="AN54" s="40"/>
      <c r="AO54" s="40"/>
      <c r="AP54" s="40"/>
      <c r="AQ54" s="40"/>
      <c r="AR54" s="40"/>
      <c r="AS54" s="40"/>
      <c r="AT54" s="40"/>
      <c r="AU54" s="40"/>
      <c r="AV54" s="40"/>
      <c r="AW54" s="40"/>
      <c r="AX54" s="40"/>
      <c r="AY54" s="40"/>
      <c r="AZ54" s="40"/>
    </row>
    <row r="55" spans="1:52" s="73" customFormat="1" ht="15.75" customHeight="1">
      <c r="A55" s="114" t="s">
        <v>74</v>
      </c>
      <c r="B55" s="114"/>
      <c r="C55" s="114"/>
      <c r="D55" s="114"/>
      <c r="E55" s="114"/>
      <c r="F55" s="114"/>
      <c r="G55" s="114"/>
      <c r="H55" s="114"/>
      <c r="I55" s="114"/>
      <c r="J55" s="114"/>
      <c r="K55" s="114"/>
      <c r="L55" s="114"/>
      <c r="M55" s="114"/>
      <c r="N55" s="114"/>
      <c r="O55" s="160" t="str">
        <f>SUBSTITUTE(PROPER(INDEX(n_4,MID(TEXT(AJ187,n0),1,1)+1)&amp;INDEX(n0x,MID(TEXT(AJ187,n0),2,1)+1,MID(TEXT(AJ187,n0),3,1)+1)&amp;IF(-MID(TEXT(AJ187,n0),1,3),"миллиард"&amp;VLOOKUP(MID(TEXT(AJ187,n0),3,1)*AND(MID(TEXT(AJ187,n0),2,1)-1),мил,2),"")&amp;INDEX(n_4,MID(TEXT(AJ187,n0),4,1)+1)&amp;INDEX(n0x,MID(TEXT(AJ187,n0),5,1)+1,MID(TEXT(AJ187,n0),6,1)+1)&amp;IF(-MID(TEXT(AJ187,n0),4,3),"миллион"&amp;VLOOKUP(MID(TEXT(AJ187,n0),6,1)*AND(MID(TEXT(AJ187,n0),5,1)-1),мил,2),"")&amp;INDEX(n_4,MID(TEXT(AJ187,n0),7,1)+1)&amp;INDEX(n1x,MID(TEXT(AJ187,n0),8,1)+1,MID(TEXT(AJ187,n0),9,1)+1)&amp;IF(-MID(TEXT(AJ187,n0),7,3),VLOOKUP(MID(TEXT(AJ187,n0),9,1)*AND(MID(TEXT(AJ187,n0),8,1)-1),тыс,2),"")&amp;INDEX(n_4,MID(TEXT(AJ187,n0),10,1)+1)&amp;INDEX(n0x,MID(TEXT(AJ187,n0),11,1)+1,MID(TEXT(AJ187,n0),12,1)+1)),"z"," ")&amp;IF(TRUNC(TEXT(AJ187,n0)),"","Ноль ")&amp;"рубл"&amp;VLOOKUP(MOD(MAX(MOD(MID(TEXT(AJ187,n0),11,2)-11,100),9),10),{0,"ь ";1,"я ";4,"ей "},2)&amp;RIGHT(TEXT(AJ187,n0),2)&amp;" копе"&amp;VLOOKUP(MOD(MAX(MOD(RIGHT(TEXT(AJ187,n0),2)-11,100),9),10),{0,"йка";1,"йки";4,"ек"},2)</f>
        <v>Двадцать три рубля 04 копейки</v>
      </c>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21" t="s">
        <v>26</v>
      </c>
      <c r="AM55" s="21"/>
      <c r="AN55" s="40"/>
      <c r="AO55" s="40"/>
      <c r="AP55" s="40"/>
      <c r="AQ55" s="40"/>
      <c r="AR55" s="40"/>
      <c r="AS55" s="40"/>
      <c r="AT55" s="40"/>
      <c r="AU55" s="40"/>
      <c r="AV55" s="40"/>
      <c r="AW55" s="40"/>
      <c r="AX55" s="40"/>
      <c r="AY55" s="40"/>
      <c r="AZ55" s="40"/>
    </row>
    <row r="56" spans="1:52" s="73" customFormat="1" ht="14.25" customHeight="1">
      <c r="A56" s="159" t="s">
        <v>27</v>
      </c>
      <c r="B56" s="159"/>
      <c r="C56" s="159"/>
      <c r="D56" s="159"/>
      <c r="E56" s="159"/>
      <c r="F56" s="159"/>
      <c r="G56" s="159"/>
      <c r="H56" s="159"/>
      <c r="I56" s="159"/>
      <c r="J56" s="21"/>
      <c r="K56" s="160" t="str">
        <f>SUBSTITUTE(PROPER(INDEX(n_4,MID(TEXT(AG153,n0),1,1)+1)&amp;INDEX(n0x,MID(TEXT(AG153,n0),2,1)+1,MID(TEXT(AG153,n0),3,1)+1)&amp;IF(-MID(TEXT(AG153,n0),1,3),"миллиард"&amp;VLOOKUP(MID(TEXT(AG153,n0),3,1)*AND(MID(TEXT(AG153,n0),2,1)-1),мил,2),"")&amp;INDEX(n_4,MID(TEXT(AG153,n0),4,1)+1)&amp;INDEX(n0x,MID(TEXT(AG153,n0),5,1)+1,MID(TEXT(AG153,n0),6,1)+1)&amp;IF(-MID(TEXT(AG153,n0),4,3),"миллион"&amp;VLOOKUP(MID(TEXT(AG153,n0),6,1)*AND(MID(TEXT(AG153,n0),5,1)-1),мил,2),"")&amp;INDEX(n_4,MID(TEXT(AG153,n0),7,1)+1)&amp;INDEX(n1x,MID(TEXT(AG153,n0),8,1)+1,MID(TEXT(AG153,n0),9,1)+1)&amp;IF(-MID(TEXT(AG153,n0),7,3),VLOOKUP(MID(TEXT(AG153,n0),9,1)*AND(MID(TEXT(AG153,n0),8,1)-1),тыс,2),"")&amp;INDEX(n_4,MID(TEXT(AG153,n0),10,1)+1)&amp;INDEX(n0x,MID(TEXT(AG153,n0),11,1)+1,MID(TEXT(AG153,n0),12,1)+1)),"z"," ")&amp;IF(TRUNC(TEXT(AG153,n0)),"","Ноль ")&amp;"рубл"&amp;VLOOKUP(MOD(MAX(MOD(MID(TEXT(AG153,n0),11,2)-11,100),9),10),{0,"ь ";1,"я ";4,"ей "},2)&amp;RIGHT(TEXT(AG153,n0),2)&amp;" копе"&amp;VLOOKUP(MOD(MAX(MOD(RIGHT(TEXT(AG153,n0),2)-11,100),9),10),{0,"йка";1,"йки";4,"ек"},2)</f>
        <v>Три рубля 84 копейки</v>
      </c>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21"/>
      <c r="AM56" s="21"/>
      <c r="AN56" s="40"/>
      <c r="AO56" s="40"/>
      <c r="AP56" s="40"/>
      <c r="AQ56" s="40"/>
      <c r="AR56" s="40"/>
      <c r="AS56" s="40"/>
      <c r="AT56" s="40"/>
      <c r="AU56" s="40"/>
      <c r="AV56" s="40"/>
      <c r="AW56" s="40"/>
      <c r="AX56" s="40"/>
      <c r="AY56" s="40"/>
      <c r="AZ56" s="40"/>
    </row>
    <row r="57" spans="1:52" s="73" customFormat="1" ht="27.75" customHeight="1">
      <c r="A57" s="113" t="s">
        <v>40</v>
      </c>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63"/>
      <c r="AN57" s="40"/>
      <c r="AO57" s="40"/>
      <c r="AP57" s="40"/>
      <c r="AQ57" s="40"/>
      <c r="AR57" s="40"/>
      <c r="AS57" s="40"/>
      <c r="AT57" s="40"/>
      <c r="AU57" s="40"/>
      <c r="AV57" s="40"/>
      <c r="AW57" s="40"/>
      <c r="AX57" s="40"/>
      <c r="AY57" s="40"/>
      <c r="AZ57" s="40"/>
    </row>
    <row r="58" spans="1:52" s="73" customFormat="1" ht="75.75" customHeight="1">
      <c r="A58" s="113" t="s">
        <v>238</v>
      </c>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63"/>
      <c r="AN58" s="40"/>
      <c r="AO58" s="40"/>
      <c r="AP58" s="40"/>
      <c r="AQ58" s="40"/>
      <c r="AR58" s="40"/>
      <c r="AS58" s="40"/>
      <c r="AT58" s="40"/>
      <c r="AU58" s="40"/>
      <c r="AV58" s="40"/>
      <c r="AW58" s="40"/>
      <c r="AX58" s="40"/>
      <c r="AY58" s="40"/>
      <c r="AZ58" s="40"/>
    </row>
    <row r="59" spans="1:52" s="73" customFormat="1" ht="79.5" customHeight="1" hidden="1">
      <c r="A59" s="141" t="s">
        <v>84</v>
      </c>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63"/>
      <c r="AN59" s="40"/>
      <c r="AO59" s="40"/>
      <c r="AP59" s="40"/>
      <c r="AQ59" s="40"/>
      <c r="AR59" s="40"/>
      <c r="AS59" s="40"/>
      <c r="AT59" s="40"/>
      <c r="AU59" s="40"/>
      <c r="AV59" s="40"/>
      <c r="AW59" s="40"/>
      <c r="AX59" s="40"/>
      <c r="AY59" s="40"/>
      <c r="AZ59" s="40"/>
    </row>
    <row r="60" spans="1:242" s="74" customFormat="1" ht="13.5" customHeight="1">
      <c r="A60" s="161" t="s">
        <v>41</v>
      </c>
      <c r="B60" s="161"/>
      <c r="C60" s="161"/>
      <c r="D60" s="161"/>
      <c r="E60" s="161"/>
      <c r="F60" s="161"/>
      <c r="G60" s="161"/>
      <c r="H60" s="161"/>
      <c r="I60" s="161"/>
      <c r="J60" s="161"/>
      <c r="K60" s="161"/>
      <c r="L60" s="161"/>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21"/>
      <c r="AN60" s="40"/>
      <c r="AO60" s="40"/>
      <c r="AP60" s="40"/>
      <c r="AQ60" s="40"/>
      <c r="AR60" s="40"/>
      <c r="AS60" s="40"/>
      <c r="AT60" s="40"/>
      <c r="AU60" s="40"/>
      <c r="AV60" s="40"/>
      <c r="AW60" s="40"/>
      <c r="AX60" s="40"/>
      <c r="AY60" s="40"/>
      <c r="AZ60" s="40"/>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c r="EN60" s="73"/>
      <c r="EO60" s="73"/>
      <c r="EP60" s="73"/>
      <c r="EQ60" s="73"/>
      <c r="ER60" s="73"/>
      <c r="ES60" s="73"/>
      <c r="ET60" s="73"/>
      <c r="EU60" s="73"/>
      <c r="EV60" s="73"/>
      <c r="EW60" s="73"/>
      <c r="EX60" s="73"/>
      <c r="EY60" s="73"/>
      <c r="EZ60" s="73"/>
      <c r="FA60" s="73"/>
      <c r="FB60" s="73"/>
      <c r="FC60" s="73"/>
      <c r="FD60" s="73"/>
      <c r="FE60" s="73"/>
      <c r="FF60" s="73"/>
      <c r="FG60" s="73"/>
      <c r="FH60" s="73"/>
      <c r="FI60" s="73"/>
      <c r="FJ60" s="73"/>
      <c r="FK60" s="73"/>
      <c r="FL60" s="73"/>
      <c r="FM60" s="73"/>
      <c r="FN60" s="73"/>
      <c r="FO60" s="73"/>
      <c r="FP60" s="73"/>
      <c r="FQ60" s="73"/>
      <c r="FR60" s="73"/>
      <c r="FS60" s="73"/>
      <c r="FT60" s="73"/>
      <c r="FU60" s="73"/>
      <c r="FV60" s="73"/>
      <c r="FW60" s="73"/>
      <c r="FX60" s="73"/>
      <c r="FY60" s="73"/>
      <c r="FZ60" s="73"/>
      <c r="GA60" s="73"/>
      <c r="GB60" s="73"/>
      <c r="GC60" s="73"/>
      <c r="GD60" s="73"/>
      <c r="GE60" s="73"/>
      <c r="GF60" s="73"/>
      <c r="GG60" s="73"/>
      <c r="GH60" s="73"/>
      <c r="GI60" s="73"/>
      <c r="GJ60" s="73"/>
      <c r="GK60" s="73"/>
      <c r="GL60" s="73"/>
      <c r="GM60" s="73"/>
      <c r="GN60" s="73"/>
      <c r="GO60" s="73"/>
      <c r="GP60" s="73"/>
      <c r="GQ60" s="73"/>
      <c r="GR60" s="73"/>
      <c r="GS60" s="73"/>
      <c r="GT60" s="73"/>
      <c r="GU60" s="73"/>
      <c r="GV60" s="73"/>
      <c r="GW60" s="73"/>
      <c r="GX60" s="73"/>
      <c r="GY60" s="73"/>
      <c r="GZ60" s="73"/>
      <c r="HA60" s="73"/>
      <c r="HB60" s="73"/>
      <c r="HC60" s="73"/>
      <c r="HD60" s="73"/>
      <c r="HE60" s="73"/>
      <c r="HF60" s="73"/>
      <c r="HG60" s="73"/>
      <c r="HH60" s="73"/>
      <c r="HI60" s="73"/>
      <c r="HJ60" s="73"/>
      <c r="HK60" s="73"/>
      <c r="HL60" s="73"/>
      <c r="HM60" s="73"/>
      <c r="HN60" s="73"/>
      <c r="HO60" s="73"/>
      <c r="HP60" s="73"/>
      <c r="HQ60" s="73"/>
      <c r="HR60" s="73"/>
      <c r="HS60" s="73"/>
      <c r="HT60" s="73"/>
      <c r="HU60" s="73"/>
      <c r="HV60" s="73"/>
      <c r="HW60" s="73"/>
      <c r="HX60" s="73"/>
      <c r="HY60" s="73"/>
      <c r="HZ60" s="73"/>
      <c r="IA60" s="73"/>
      <c r="IB60" s="73"/>
      <c r="IC60" s="73"/>
      <c r="ID60" s="73"/>
      <c r="IE60" s="73"/>
      <c r="IF60" s="73"/>
      <c r="IG60" s="73"/>
      <c r="IH60" s="73"/>
    </row>
    <row r="61" spans="1:52" s="73" customFormat="1" ht="13.5" customHeight="1">
      <c r="A61" s="163" t="s">
        <v>28</v>
      </c>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52"/>
      <c r="AN61" s="40"/>
      <c r="AO61" s="40"/>
      <c r="AP61" s="40"/>
      <c r="AQ61" s="40"/>
      <c r="AR61" s="40"/>
      <c r="AS61" s="40"/>
      <c r="AT61" s="40"/>
      <c r="AU61" s="40"/>
      <c r="AV61" s="40"/>
      <c r="AW61" s="40"/>
      <c r="AX61" s="40"/>
      <c r="AY61" s="40"/>
      <c r="AZ61" s="40"/>
    </row>
    <row r="62" spans="1:60" s="73" customFormat="1" ht="13.5" customHeight="1">
      <c r="A62" s="113" t="s">
        <v>85</v>
      </c>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63"/>
      <c r="AN62" s="40"/>
      <c r="AO62" s="40"/>
      <c r="AP62" s="40"/>
      <c r="AQ62" s="40"/>
      <c r="AR62" s="40"/>
      <c r="AS62" s="40"/>
      <c r="AT62" s="40"/>
      <c r="AU62" s="40"/>
      <c r="AV62" s="40"/>
      <c r="AW62" s="40"/>
      <c r="AX62" s="41"/>
      <c r="AY62" s="41"/>
      <c r="AZ62" s="41"/>
      <c r="BH62" s="75"/>
    </row>
    <row r="63" spans="1:242" s="73" customFormat="1" ht="12.75" customHeight="1">
      <c r="A63" s="113" t="s">
        <v>29</v>
      </c>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63"/>
      <c r="AN63" s="40"/>
      <c r="AO63" s="40"/>
      <c r="AP63" s="40"/>
      <c r="AQ63" s="40"/>
      <c r="AR63" s="40"/>
      <c r="AS63" s="40"/>
      <c r="AT63" s="40"/>
      <c r="AU63" s="40"/>
      <c r="AV63" s="40"/>
      <c r="AW63" s="40"/>
      <c r="AX63" s="41"/>
      <c r="AY63" s="41"/>
      <c r="AZ63" s="41"/>
      <c r="BH63" s="76"/>
      <c r="BI63" s="74"/>
      <c r="BJ63" s="74"/>
      <c r="BK63" s="74"/>
      <c r="BL63" s="74"/>
      <c r="BM63" s="74"/>
      <c r="BN63" s="74"/>
      <c r="BO63" s="74"/>
      <c r="BP63" s="74"/>
      <c r="BQ63" s="74"/>
      <c r="BR63" s="74"/>
      <c r="BS63" s="74"/>
      <c r="BT63" s="74"/>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c r="EO63" s="74"/>
      <c r="EP63" s="74"/>
      <c r="EQ63" s="74"/>
      <c r="ER63" s="74"/>
      <c r="ES63" s="74"/>
      <c r="ET63" s="74"/>
      <c r="EU63" s="74"/>
      <c r="EV63" s="74"/>
      <c r="EW63" s="74"/>
      <c r="EX63" s="74"/>
      <c r="EY63" s="74"/>
      <c r="EZ63" s="74"/>
      <c r="FA63" s="74"/>
      <c r="FB63" s="74"/>
      <c r="FC63" s="74"/>
      <c r="FD63" s="74"/>
      <c r="FE63" s="74"/>
      <c r="FF63" s="74"/>
      <c r="FG63" s="74"/>
      <c r="FH63" s="74"/>
      <c r="FI63" s="74"/>
      <c r="FJ63" s="74"/>
      <c r="FK63" s="74"/>
      <c r="FL63" s="74"/>
      <c r="FM63" s="74"/>
      <c r="FN63" s="74"/>
      <c r="FO63" s="74"/>
      <c r="FP63" s="74"/>
      <c r="FQ63" s="74"/>
      <c r="FR63" s="74"/>
      <c r="FS63" s="74"/>
      <c r="FT63" s="74"/>
      <c r="FU63" s="74"/>
      <c r="FV63" s="74"/>
      <c r="FW63" s="74"/>
      <c r="FX63" s="74"/>
      <c r="FY63" s="74"/>
      <c r="FZ63" s="74"/>
      <c r="GA63" s="74"/>
      <c r="GB63" s="74"/>
      <c r="GC63" s="74"/>
      <c r="GD63" s="74"/>
      <c r="GE63" s="74"/>
      <c r="GF63" s="74"/>
      <c r="GG63" s="74"/>
      <c r="GH63" s="74"/>
      <c r="GI63" s="74"/>
      <c r="GJ63" s="74"/>
      <c r="GK63" s="74"/>
      <c r="GL63" s="74"/>
      <c r="GM63" s="74"/>
      <c r="GN63" s="74"/>
      <c r="GO63" s="74"/>
      <c r="GP63" s="74"/>
      <c r="GQ63" s="74"/>
      <c r="GR63" s="74"/>
      <c r="GS63" s="74"/>
      <c r="GT63" s="74"/>
      <c r="GU63" s="74"/>
      <c r="GV63" s="74"/>
      <c r="GW63" s="74"/>
      <c r="GX63" s="74"/>
      <c r="GY63" s="74"/>
      <c r="GZ63" s="74"/>
      <c r="HA63" s="74"/>
      <c r="HB63" s="74"/>
      <c r="HC63" s="74"/>
      <c r="HD63" s="74"/>
      <c r="HE63" s="74"/>
      <c r="HF63" s="74"/>
      <c r="HG63" s="74"/>
      <c r="HH63" s="74"/>
      <c r="HI63" s="74"/>
      <c r="HJ63" s="74"/>
      <c r="HK63" s="74"/>
      <c r="HL63" s="74"/>
      <c r="HM63" s="74"/>
      <c r="HN63" s="74"/>
      <c r="HO63" s="74"/>
      <c r="HP63" s="74"/>
      <c r="HQ63" s="74"/>
      <c r="HR63" s="74"/>
      <c r="HS63" s="74"/>
      <c r="HT63" s="74"/>
      <c r="HU63" s="74"/>
      <c r="HV63" s="74"/>
      <c r="HW63" s="74"/>
      <c r="HX63" s="74"/>
      <c r="HY63" s="74"/>
      <c r="HZ63" s="74"/>
      <c r="IA63" s="74"/>
      <c r="IB63" s="74"/>
      <c r="IC63" s="74"/>
      <c r="ID63" s="74"/>
      <c r="IE63" s="74"/>
      <c r="IF63" s="74"/>
      <c r="IG63" s="74"/>
      <c r="IH63" s="74"/>
    </row>
    <row r="64" spans="1:60" s="73" customFormat="1" ht="39" customHeight="1">
      <c r="A64" s="113" t="s">
        <v>86</v>
      </c>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63"/>
      <c r="AN64" s="40"/>
      <c r="AO64" s="40"/>
      <c r="AP64" s="40"/>
      <c r="AQ64" s="40"/>
      <c r="AR64" s="40"/>
      <c r="AS64" s="40"/>
      <c r="AT64" s="40"/>
      <c r="AU64" s="40"/>
      <c r="AV64" s="40"/>
      <c r="AW64" s="40"/>
      <c r="AX64" s="41"/>
      <c r="AY64" s="41"/>
      <c r="AZ64" s="41"/>
      <c r="BD64" s="75"/>
      <c r="BE64" s="75"/>
      <c r="BF64" s="75"/>
      <c r="BG64" s="75"/>
      <c r="BH64" s="75"/>
    </row>
    <row r="65" spans="1:60" s="73" customFormat="1" ht="28.5" customHeight="1" hidden="1">
      <c r="A65" s="141" t="s">
        <v>87</v>
      </c>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63"/>
      <c r="AN65" s="40"/>
      <c r="AO65" s="40"/>
      <c r="AP65" s="40"/>
      <c r="AQ65" s="40"/>
      <c r="AR65" s="40"/>
      <c r="AS65" s="40"/>
      <c r="AT65" s="40"/>
      <c r="AU65" s="40"/>
      <c r="AV65" s="40"/>
      <c r="AW65" s="40"/>
      <c r="AX65" s="41"/>
      <c r="AY65" s="41"/>
      <c r="AZ65" s="41"/>
      <c r="BD65" s="76"/>
      <c r="BE65" s="76"/>
      <c r="BF65" s="76"/>
      <c r="BG65" s="76"/>
      <c r="BH65" s="75"/>
    </row>
    <row r="66" spans="1:60" s="73" customFormat="1" ht="25.5" customHeight="1">
      <c r="A66" s="115" t="s">
        <v>88</v>
      </c>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63"/>
      <c r="AN66" s="40"/>
      <c r="AO66" s="40"/>
      <c r="AP66" s="40"/>
      <c r="AQ66" s="40"/>
      <c r="AR66" s="40"/>
      <c r="AS66" s="40"/>
      <c r="AT66" s="40"/>
      <c r="AU66" s="40"/>
      <c r="AV66" s="40"/>
      <c r="AW66" s="40"/>
      <c r="AX66" s="41"/>
      <c r="AY66" s="41"/>
      <c r="AZ66" s="41"/>
      <c r="BD66" s="75"/>
      <c r="BE66" s="75"/>
      <c r="BF66" s="75"/>
      <c r="BG66" s="75"/>
      <c r="BH66" s="75"/>
    </row>
    <row r="67" spans="1:60" s="73" customFormat="1" ht="27" customHeight="1">
      <c r="A67" s="115" t="s">
        <v>89</v>
      </c>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63"/>
      <c r="AN67" s="40"/>
      <c r="AO67" s="40"/>
      <c r="AP67" s="40"/>
      <c r="AQ67" s="40"/>
      <c r="AR67" s="40"/>
      <c r="AS67" s="40"/>
      <c r="AT67" s="40"/>
      <c r="AU67" s="40"/>
      <c r="AV67" s="40"/>
      <c r="AW67" s="40"/>
      <c r="AX67" s="41"/>
      <c r="AY67" s="41"/>
      <c r="AZ67" s="41"/>
      <c r="BD67" s="75"/>
      <c r="BE67" s="75"/>
      <c r="BF67" s="75"/>
      <c r="BG67" s="75"/>
      <c r="BH67" s="75"/>
    </row>
    <row r="68" spans="1:60" s="73" customFormat="1" ht="39.75" customHeight="1" hidden="1">
      <c r="A68" s="141" t="s">
        <v>90</v>
      </c>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63"/>
      <c r="AN68" s="40"/>
      <c r="AO68" s="40"/>
      <c r="AP68" s="40"/>
      <c r="AQ68" s="40"/>
      <c r="AR68" s="40"/>
      <c r="AS68" s="40"/>
      <c r="AT68" s="40"/>
      <c r="AU68" s="40"/>
      <c r="AV68" s="40"/>
      <c r="AW68" s="40"/>
      <c r="AX68" s="41"/>
      <c r="AY68" s="41"/>
      <c r="AZ68" s="41"/>
      <c r="BD68" s="75"/>
      <c r="BE68" s="75"/>
      <c r="BF68" s="75"/>
      <c r="BG68" s="75"/>
      <c r="BH68" s="75"/>
    </row>
    <row r="69" spans="1:60" s="73" customFormat="1" ht="88.5" customHeight="1">
      <c r="A69" s="113" t="s">
        <v>91</v>
      </c>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63"/>
      <c r="AN69" s="40"/>
      <c r="AO69" s="40"/>
      <c r="AP69" s="40"/>
      <c r="AQ69" s="40"/>
      <c r="AR69" s="40"/>
      <c r="AS69" s="40"/>
      <c r="AT69" s="40"/>
      <c r="AU69" s="40"/>
      <c r="AV69" s="40"/>
      <c r="AW69" s="40"/>
      <c r="AX69" s="41"/>
      <c r="AY69" s="41"/>
      <c r="AZ69" s="41"/>
      <c r="BD69" s="75"/>
      <c r="BE69" s="75"/>
      <c r="BF69" s="75"/>
      <c r="BG69" s="75"/>
      <c r="BH69" s="75"/>
    </row>
    <row r="70" spans="1:242" s="77" customFormat="1" ht="40.5" customHeight="1">
      <c r="A70" s="115" t="s">
        <v>69</v>
      </c>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63"/>
      <c r="AN70" s="40"/>
      <c r="AO70" s="40"/>
      <c r="AP70" s="40"/>
      <c r="AQ70" s="40"/>
      <c r="AR70" s="40"/>
      <c r="AS70" s="40"/>
      <c r="AT70" s="40"/>
      <c r="AU70" s="40"/>
      <c r="AV70" s="40"/>
      <c r="AW70" s="40"/>
      <c r="AX70" s="41"/>
      <c r="AY70" s="41"/>
      <c r="AZ70" s="41"/>
      <c r="BA70" s="73"/>
      <c r="BB70" s="73"/>
      <c r="BC70" s="73"/>
      <c r="BD70" s="75"/>
      <c r="BE70" s="75"/>
      <c r="BF70" s="75"/>
      <c r="BG70" s="75"/>
      <c r="BH70" s="75"/>
      <c r="BI70" s="73"/>
      <c r="BJ70" s="73"/>
      <c r="BK70" s="73"/>
      <c r="BL70" s="73"/>
      <c r="BM70" s="73"/>
      <c r="BN70" s="73"/>
      <c r="BO70" s="73"/>
      <c r="BP70" s="73"/>
      <c r="BQ70" s="73"/>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c r="EO70" s="73"/>
      <c r="EP70" s="73"/>
      <c r="EQ70" s="73"/>
      <c r="ER70" s="73"/>
      <c r="ES70" s="73"/>
      <c r="ET70" s="73"/>
      <c r="EU70" s="73"/>
      <c r="EV70" s="73"/>
      <c r="EW70" s="73"/>
      <c r="EX70" s="73"/>
      <c r="EY70" s="73"/>
      <c r="EZ70" s="73"/>
      <c r="FA70" s="73"/>
      <c r="FB70" s="73"/>
      <c r="FC70" s="73"/>
      <c r="FD70" s="73"/>
      <c r="FE70" s="73"/>
      <c r="FF70" s="73"/>
      <c r="FG70" s="73"/>
      <c r="FH70" s="73"/>
      <c r="FI70" s="73"/>
      <c r="FJ70" s="73"/>
      <c r="FK70" s="73"/>
      <c r="FL70" s="73"/>
      <c r="FM70" s="73"/>
      <c r="FN70" s="73"/>
      <c r="FO70" s="73"/>
      <c r="FP70" s="73"/>
      <c r="FQ70" s="73"/>
      <c r="FR70" s="73"/>
      <c r="FS70" s="73"/>
      <c r="FT70" s="73"/>
      <c r="FU70" s="73"/>
      <c r="FV70" s="73"/>
      <c r="FW70" s="73"/>
      <c r="FX70" s="73"/>
      <c r="FY70" s="73"/>
      <c r="FZ70" s="73"/>
      <c r="GA70" s="73"/>
      <c r="GB70" s="73"/>
      <c r="GC70" s="73"/>
      <c r="GD70" s="73"/>
      <c r="GE70" s="73"/>
      <c r="GF70" s="73"/>
      <c r="GG70" s="73"/>
      <c r="GH70" s="73"/>
      <c r="GI70" s="73"/>
      <c r="GJ70" s="73"/>
      <c r="GK70" s="73"/>
      <c r="GL70" s="73"/>
      <c r="GM70" s="73"/>
      <c r="GN70" s="73"/>
      <c r="GO70" s="73"/>
      <c r="GP70" s="73"/>
      <c r="GQ70" s="73"/>
      <c r="GR70" s="73"/>
      <c r="GS70" s="73"/>
      <c r="GT70" s="73"/>
      <c r="GU70" s="73"/>
      <c r="GV70" s="73"/>
      <c r="GW70" s="73"/>
      <c r="GX70" s="73"/>
      <c r="GY70" s="73"/>
      <c r="GZ70" s="73"/>
      <c r="HA70" s="73"/>
      <c r="HB70" s="73"/>
      <c r="HC70" s="73"/>
      <c r="HD70" s="73"/>
      <c r="HE70" s="73"/>
      <c r="HF70" s="73"/>
      <c r="HG70" s="73"/>
      <c r="HH70" s="73"/>
      <c r="HI70" s="73"/>
      <c r="HJ70" s="73"/>
      <c r="HK70" s="73"/>
      <c r="HL70" s="73"/>
      <c r="HM70" s="73"/>
      <c r="HN70" s="73"/>
      <c r="HO70" s="73"/>
      <c r="HP70" s="73"/>
      <c r="HQ70" s="73"/>
      <c r="HR70" s="73"/>
      <c r="HS70" s="73"/>
      <c r="HT70" s="73"/>
      <c r="HU70" s="73"/>
      <c r="HV70" s="73"/>
      <c r="HW70" s="73"/>
      <c r="HX70" s="73"/>
      <c r="HY70" s="73"/>
      <c r="HZ70" s="73"/>
      <c r="IA70" s="73"/>
      <c r="IB70" s="73"/>
      <c r="IC70" s="73"/>
      <c r="ID70" s="73"/>
      <c r="IE70" s="73"/>
      <c r="IF70" s="73"/>
      <c r="IG70" s="73"/>
      <c r="IH70" s="73"/>
    </row>
    <row r="71" spans="1:60" s="73" customFormat="1" ht="40.5" customHeight="1" hidden="1">
      <c r="A71" s="134" t="s">
        <v>69</v>
      </c>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63"/>
      <c r="AN71" s="40"/>
      <c r="AO71" s="40"/>
      <c r="AP71" s="40"/>
      <c r="AQ71" s="40"/>
      <c r="AR71" s="40"/>
      <c r="AS71" s="40"/>
      <c r="AT71" s="40"/>
      <c r="AU71" s="40"/>
      <c r="AV71" s="40"/>
      <c r="AW71" s="40"/>
      <c r="AX71" s="41"/>
      <c r="AY71" s="41"/>
      <c r="AZ71" s="41"/>
      <c r="BD71" s="75"/>
      <c r="BE71" s="75"/>
      <c r="BF71" s="75"/>
      <c r="BG71" s="75"/>
      <c r="BH71" s="75"/>
    </row>
    <row r="72" spans="1:59" s="69" customFormat="1" ht="100.5" customHeight="1">
      <c r="A72" s="115" t="s">
        <v>92</v>
      </c>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63"/>
      <c r="AN72" s="43"/>
      <c r="AO72" s="43"/>
      <c r="AP72" s="43"/>
      <c r="AQ72" s="43"/>
      <c r="AR72" s="43"/>
      <c r="AS72" s="43"/>
      <c r="AT72" s="43"/>
      <c r="AU72" s="43"/>
      <c r="AV72" s="43"/>
      <c r="AW72" s="43"/>
      <c r="AX72" s="43"/>
      <c r="AY72" s="43"/>
      <c r="AZ72" s="43"/>
      <c r="BA72" s="73"/>
      <c r="BB72" s="73"/>
      <c r="BC72" s="73"/>
      <c r="BD72" s="75"/>
      <c r="BE72" s="75"/>
      <c r="BF72" s="75"/>
      <c r="BG72" s="75"/>
    </row>
    <row r="73" spans="1:242" s="73" customFormat="1" ht="27" customHeight="1">
      <c r="A73" s="113" t="s">
        <v>93</v>
      </c>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63"/>
      <c r="AN73" s="40"/>
      <c r="AO73" s="40"/>
      <c r="AP73" s="40"/>
      <c r="AQ73" s="40"/>
      <c r="AR73" s="40"/>
      <c r="AS73" s="40"/>
      <c r="AT73" s="40"/>
      <c r="AU73" s="40"/>
      <c r="AV73" s="40"/>
      <c r="AW73" s="40"/>
      <c r="AX73" s="40"/>
      <c r="AY73" s="40"/>
      <c r="AZ73" s="40"/>
      <c r="BD73" s="75"/>
      <c r="BE73" s="75"/>
      <c r="BF73" s="75"/>
      <c r="BG73" s="75"/>
      <c r="BH73" s="77"/>
      <c r="BI73" s="77"/>
      <c r="BJ73" s="77"/>
      <c r="BK73" s="77"/>
      <c r="BL73" s="77"/>
      <c r="BM73" s="77"/>
      <c r="BN73" s="77"/>
      <c r="BO73" s="77"/>
      <c r="BP73" s="77"/>
      <c r="BQ73" s="77"/>
      <c r="BR73" s="77"/>
      <c r="BS73" s="77"/>
      <c r="BT73" s="77"/>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c r="EY73" s="77"/>
      <c r="EZ73" s="77"/>
      <c r="FA73" s="77"/>
      <c r="FB73" s="77"/>
      <c r="FC73" s="77"/>
      <c r="FD73" s="77"/>
      <c r="FE73" s="77"/>
      <c r="FF73" s="77"/>
      <c r="FG73" s="77"/>
      <c r="FH73" s="77"/>
      <c r="FI73" s="77"/>
      <c r="FJ73" s="77"/>
      <c r="FK73" s="77"/>
      <c r="FL73" s="77"/>
      <c r="FM73" s="77"/>
      <c r="FN73" s="77"/>
      <c r="FO73" s="77"/>
      <c r="FP73" s="77"/>
      <c r="FQ73" s="77"/>
      <c r="FR73" s="77"/>
      <c r="FS73" s="77"/>
      <c r="FT73" s="77"/>
      <c r="FU73" s="77"/>
      <c r="FV73" s="77"/>
      <c r="FW73" s="77"/>
      <c r="FX73" s="77"/>
      <c r="FY73" s="77"/>
      <c r="FZ73" s="77"/>
      <c r="GA73" s="77"/>
      <c r="GB73" s="77"/>
      <c r="GC73" s="77"/>
      <c r="GD73" s="77"/>
      <c r="GE73" s="77"/>
      <c r="GF73" s="77"/>
      <c r="GG73" s="77"/>
      <c r="GH73" s="77"/>
      <c r="GI73" s="77"/>
      <c r="GJ73" s="77"/>
      <c r="GK73" s="77"/>
      <c r="GL73" s="77"/>
      <c r="GM73" s="77"/>
      <c r="GN73" s="77"/>
      <c r="GO73" s="77"/>
      <c r="GP73" s="77"/>
      <c r="GQ73" s="77"/>
      <c r="GR73" s="77"/>
      <c r="GS73" s="77"/>
      <c r="GT73" s="77"/>
      <c r="GU73" s="77"/>
      <c r="GV73" s="77"/>
      <c r="GW73" s="77"/>
      <c r="GX73" s="77"/>
      <c r="GY73" s="77"/>
      <c r="GZ73" s="77"/>
      <c r="HA73" s="77"/>
      <c r="HB73" s="77"/>
      <c r="HC73" s="77"/>
      <c r="HD73" s="77"/>
      <c r="HE73" s="77"/>
      <c r="HF73" s="77"/>
      <c r="HG73" s="77"/>
      <c r="HH73" s="77"/>
      <c r="HI73" s="77"/>
      <c r="HJ73" s="77"/>
      <c r="HK73" s="77"/>
      <c r="HL73" s="77"/>
      <c r="HM73" s="77"/>
      <c r="HN73" s="77"/>
      <c r="HO73" s="77"/>
      <c r="HP73" s="77"/>
      <c r="HQ73" s="77"/>
      <c r="HR73" s="77"/>
      <c r="HS73" s="77"/>
      <c r="HT73" s="77"/>
      <c r="HU73" s="77"/>
      <c r="HV73" s="77"/>
      <c r="HW73" s="77"/>
      <c r="HX73" s="77"/>
      <c r="HY73" s="77"/>
      <c r="HZ73" s="77"/>
      <c r="IA73" s="77"/>
      <c r="IB73" s="77"/>
      <c r="IC73" s="77"/>
      <c r="ID73" s="77"/>
      <c r="IE73" s="77"/>
      <c r="IF73" s="77"/>
      <c r="IG73" s="77"/>
      <c r="IH73" s="77"/>
    </row>
    <row r="74" spans="1:59" s="73" customFormat="1" ht="28.5" customHeight="1" hidden="1">
      <c r="A74" s="141" t="s">
        <v>94</v>
      </c>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63"/>
      <c r="AN74" s="40"/>
      <c r="AO74" s="40"/>
      <c r="AP74" s="40"/>
      <c r="AQ74" s="40"/>
      <c r="AR74" s="40"/>
      <c r="AS74" s="40"/>
      <c r="AT74" s="40"/>
      <c r="AU74" s="40"/>
      <c r="AV74" s="40"/>
      <c r="AW74" s="40"/>
      <c r="AX74" s="40"/>
      <c r="AY74" s="40"/>
      <c r="AZ74" s="40"/>
      <c r="BD74" s="69"/>
      <c r="BE74" s="69"/>
      <c r="BF74" s="69"/>
      <c r="BG74" s="69"/>
    </row>
    <row r="75" spans="1:59" s="73" customFormat="1" ht="239.25" customHeight="1">
      <c r="A75" s="113" t="s">
        <v>95</v>
      </c>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63"/>
      <c r="AN75" s="40"/>
      <c r="AO75" s="40"/>
      <c r="AP75" s="40"/>
      <c r="AQ75" s="40"/>
      <c r="AR75" s="40"/>
      <c r="AS75" s="40"/>
      <c r="AT75" s="40"/>
      <c r="AU75" s="40"/>
      <c r="AV75" s="40"/>
      <c r="AW75" s="40"/>
      <c r="AX75" s="40"/>
      <c r="AY75" s="40"/>
      <c r="AZ75" s="40"/>
      <c r="BD75" s="77"/>
      <c r="BE75" s="77"/>
      <c r="BF75" s="77"/>
      <c r="BG75" s="77"/>
    </row>
    <row r="76" spans="1:52" s="73" customFormat="1" ht="10.5" customHeight="1">
      <c r="A76" s="147" t="s">
        <v>30</v>
      </c>
      <c r="B76" s="147"/>
      <c r="C76" s="147"/>
      <c r="D76" s="147"/>
      <c r="E76" s="147"/>
      <c r="F76" s="147"/>
      <c r="G76" s="147"/>
      <c r="H76" s="147"/>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63"/>
      <c r="AN76" s="40"/>
      <c r="AO76" s="40"/>
      <c r="AP76" s="40"/>
      <c r="AQ76" s="40"/>
      <c r="AR76" s="40"/>
      <c r="AS76" s="40"/>
      <c r="AT76" s="40"/>
      <c r="AU76" s="40"/>
      <c r="AV76" s="40"/>
      <c r="AW76" s="40"/>
      <c r="AX76" s="40"/>
      <c r="AY76" s="40"/>
      <c r="AZ76" s="40"/>
    </row>
    <row r="77" spans="1:55" s="73" customFormat="1" ht="75" customHeight="1">
      <c r="A77" s="113" t="s">
        <v>96</v>
      </c>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63"/>
      <c r="AN77" s="40"/>
      <c r="AO77" s="40"/>
      <c r="AP77" s="40"/>
      <c r="AQ77" s="40"/>
      <c r="AR77" s="40"/>
      <c r="AS77" s="40"/>
      <c r="AT77" s="40"/>
      <c r="AU77" s="40"/>
      <c r="AV77" s="40"/>
      <c r="AW77" s="40"/>
      <c r="AX77" s="40"/>
      <c r="AY77" s="40"/>
      <c r="AZ77" s="40"/>
      <c r="BA77" s="77"/>
      <c r="BB77" s="77"/>
      <c r="BC77" s="77"/>
    </row>
    <row r="78" spans="1:242" s="34" customFormat="1" ht="11.25" customHeight="1">
      <c r="A78" s="142" t="s">
        <v>31</v>
      </c>
      <c r="B78" s="142"/>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2"/>
      <c r="AE78" s="142"/>
      <c r="AF78" s="142"/>
      <c r="AG78" s="142"/>
      <c r="AH78" s="142"/>
      <c r="AI78" s="142"/>
      <c r="AJ78" s="142"/>
      <c r="AK78" s="142"/>
      <c r="AL78" s="142"/>
      <c r="AM78" s="21"/>
      <c r="AN78" s="40"/>
      <c r="AO78" s="40"/>
      <c r="AP78" s="40"/>
      <c r="AQ78" s="40"/>
      <c r="AR78" s="40"/>
      <c r="AS78" s="40"/>
      <c r="AT78" s="40"/>
      <c r="AU78" s="40"/>
      <c r="AV78" s="40"/>
      <c r="AW78" s="40"/>
      <c r="AX78" s="40"/>
      <c r="AY78" s="40"/>
      <c r="AZ78" s="40"/>
      <c r="BA78" s="73"/>
      <c r="BB78" s="73"/>
      <c r="BC78" s="73"/>
      <c r="BD78" s="73"/>
      <c r="BE78" s="73"/>
      <c r="BF78" s="73"/>
      <c r="BG78" s="73"/>
      <c r="BH78" s="73"/>
      <c r="BI78" s="73"/>
      <c r="BJ78" s="73"/>
      <c r="BK78" s="73"/>
      <c r="BL78" s="73"/>
      <c r="BM78" s="73"/>
      <c r="BN78" s="73"/>
      <c r="BO78" s="73"/>
      <c r="BP78" s="73"/>
      <c r="BQ78" s="73"/>
      <c r="BR78" s="73"/>
      <c r="BS78" s="73"/>
      <c r="BT78" s="73"/>
      <c r="BU78" s="73"/>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c r="EN78" s="73"/>
      <c r="EO78" s="73"/>
      <c r="EP78" s="73"/>
      <c r="EQ78" s="73"/>
      <c r="ER78" s="73"/>
      <c r="ES78" s="73"/>
      <c r="ET78" s="73"/>
      <c r="EU78" s="73"/>
      <c r="EV78" s="73"/>
      <c r="EW78" s="73"/>
      <c r="EX78" s="73"/>
      <c r="EY78" s="73"/>
      <c r="EZ78" s="73"/>
      <c r="FA78" s="73"/>
      <c r="FB78" s="73"/>
      <c r="FC78" s="73"/>
      <c r="FD78" s="73"/>
      <c r="FE78" s="73"/>
      <c r="FF78" s="73"/>
      <c r="FG78" s="73"/>
      <c r="FH78" s="73"/>
      <c r="FI78" s="73"/>
      <c r="FJ78" s="73"/>
      <c r="FK78" s="73"/>
      <c r="FL78" s="73"/>
      <c r="FM78" s="73"/>
      <c r="FN78" s="73"/>
      <c r="FO78" s="73"/>
      <c r="FP78" s="73"/>
      <c r="FQ78" s="73"/>
      <c r="FR78" s="73"/>
      <c r="FS78" s="73"/>
      <c r="FT78" s="73"/>
      <c r="FU78" s="73"/>
      <c r="FV78" s="73"/>
      <c r="FW78" s="73"/>
      <c r="FX78" s="73"/>
      <c r="FY78" s="73"/>
      <c r="FZ78" s="73"/>
      <c r="GA78" s="73"/>
      <c r="GB78" s="73"/>
      <c r="GC78" s="73"/>
      <c r="GD78" s="73"/>
      <c r="GE78" s="73"/>
      <c r="GF78" s="73"/>
      <c r="GG78" s="73"/>
      <c r="GH78" s="73"/>
      <c r="GI78" s="73"/>
      <c r="GJ78" s="73"/>
      <c r="GK78" s="73"/>
      <c r="GL78" s="73"/>
      <c r="GM78" s="73"/>
      <c r="GN78" s="73"/>
      <c r="GO78" s="73"/>
      <c r="GP78" s="73"/>
      <c r="GQ78" s="73"/>
      <c r="GR78" s="73"/>
      <c r="GS78" s="73"/>
      <c r="GT78" s="73"/>
      <c r="GU78" s="73"/>
      <c r="GV78" s="73"/>
      <c r="GW78" s="73"/>
      <c r="GX78" s="73"/>
      <c r="GY78" s="73"/>
      <c r="GZ78" s="73"/>
      <c r="HA78" s="73"/>
      <c r="HB78" s="73"/>
      <c r="HC78" s="73"/>
      <c r="HD78" s="73"/>
      <c r="HE78" s="73"/>
      <c r="HF78" s="73"/>
      <c r="HG78" s="73"/>
      <c r="HH78" s="73"/>
      <c r="HI78" s="73"/>
      <c r="HJ78" s="73"/>
      <c r="HK78" s="73"/>
      <c r="HL78" s="73"/>
      <c r="HM78" s="73"/>
      <c r="HN78" s="73"/>
      <c r="HO78" s="73"/>
      <c r="HP78" s="73"/>
      <c r="HQ78" s="73"/>
      <c r="HR78" s="73"/>
      <c r="HS78" s="73"/>
      <c r="HT78" s="73"/>
      <c r="HU78" s="73"/>
      <c r="HV78" s="73"/>
      <c r="HW78" s="73"/>
      <c r="HX78" s="73"/>
      <c r="HY78" s="73"/>
      <c r="HZ78" s="73"/>
      <c r="IA78" s="73"/>
      <c r="IB78" s="73"/>
      <c r="IC78" s="73"/>
      <c r="ID78" s="73"/>
      <c r="IE78" s="73"/>
      <c r="IF78" s="73"/>
      <c r="IG78" s="73"/>
      <c r="IH78" s="73"/>
    </row>
    <row r="79" spans="1:242" s="78" customFormat="1" ht="174.75" customHeight="1">
      <c r="A79" s="113" t="s">
        <v>239</v>
      </c>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21"/>
      <c r="AN79" s="40"/>
      <c r="AO79" s="40"/>
      <c r="AP79" s="40"/>
      <c r="AQ79" s="40"/>
      <c r="AR79" s="40"/>
      <c r="AS79" s="40"/>
      <c r="AT79" s="40"/>
      <c r="AU79" s="40"/>
      <c r="AV79" s="40"/>
      <c r="AW79" s="40"/>
      <c r="AX79" s="40"/>
      <c r="AY79" s="40"/>
      <c r="AZ79" s="40"/>
      <c r="BA79" s="73"/>
      <c r="BB79" s="73"/>
      <c r="BC79" s="73"/>
      <c r="BD79" s="73"/>
      <c r="BE79" s="73"/>
      <c r="BF79" s="73"/>
      <c r="BG79" s="73"/>
      <c r="BH79" s="73"/>
      <c r="BI79" s="73"/>
      <c r="BJ79" s="73"/>
      <c r="BK79" s="73"/>
      <c r="BL79" s="73"/>
      <c r="BM79" s="73"/>
      <c r="BN79" s="73"/>
      <c r="BO79" s="73"/>
      <c r="BP79" s="73"/>
      <c r="BQ79" s="73"/>
      <c r="BR79" s="73"/>
      <c r="BS79" s="73"/>
      <c r="BT79" s="73"/>
      <c r="BU79" s="73"/>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c r="EN79" s="73"/>
      <c r="EO79" s="73"/>
      <c r="EP79" s="73"/>
      <c r="EQ79" s="73"/>
      <c r="ER79" s="73"/>
      <c r="ES79" s="73"/>
      <c r="ET79" s="73"/>
      <c r="EU79" s="73"/>
      <c r="EV79" s="73"/>
      <c r="EW79" s="73"/>
      <c r="EX79" s="73"/>
      <c r="EY79" s="73"/>
      <c r="EZ79" s="73"/>
      <c r="FA79" s="73"/>
      <c r="FB79" s="73"/>
      <c r="FC79" s="73"/>
      <c r="FD79" s="73"/>
      <c r="FE79" s="73"/>
      <c r="FF79" s="73"/>
      <c r="FG79" s="73"/>
      <c r="FH79" s="73"/>
      <c r="FI79" s="73"/>
      <c r="FJ79" s="73"/>
      <c r="FK79" s="73"/>
      <c r="FL79" s="73"/>
      <c r="FM79" s="73"/>
      <c r="FN79" s="73"/>
      <c r="FO79" s="73"/>
      <c r="FP79" s="73"/>
      <c r="FQ79" s="73"/>
      <c r="FR79" s="73"/>
      <c r="FS79" s="73"/>
      <c r="FT79" s="73"/>
      <c r="FU79" s="73"/>
      <c r="FV79" s="73"/>
      <c r="FW79" s="73"/>
      <c r="FX79" s="73"/>
      <c r="FY79" s="73"/>
      <c r="FZ79" s="73"/>
      <c r="GA79" s="73"/>
      <c r="GB79" s="73"/>
      <c r="GC79" s="73"/>
      <c r="GD79" s="73"/>
      <c r="GE79" s="73"/>
      <c r="GF79" s="73"/>
      <c r="GG79" s="73"/>
      <c r="GH79" s="73"/>
      <c r="GI79" s="73"/>
      <c r="GJ79" s="73"/>
      <c r="GK79" s="73"/>
      <c r="GL79" s="73"/>
      <c r="GM79" s="73"/>
      <c r="GN79" s="73"/>
      <c r="GO79" s="73"/>
      <c r="GP79" s="73"/>
      <c r="GQ79" s="73"/>
      <c r="GR79" s="73"/>
      <c r="GS79" s="73"/>
      <c r="GT79" s="73"/>
      <c r="GU79" s="73"/>
      <c r="GV79" s="73"/>
      <c r="GW79" s="73"/>
      <c r="GX79" s="73"/>
      <c r="GY79" s="73"/>
      <c r="GZ79" s="73"/>
      <c r="HA79" s="73"/>
      <c r="HB79" s="73"/>
      <c r="HC79" s="73"/>
      <c r="HD79" s="73"/>
      <c r="HE79" s="73"/>
      <c r="HF79" s="73"/>
      <c r="HG79" s="73"/>
      <c r="HH79" s="73"/>
      <c r="HI79" s="73"/>
      <c r="HJ79" s="73"/>
      <c r="HK79" s="73"/>
      <c r="HL79" s="73"/>
      <c r="HM79" s="73"/>
      <c r="HN79" s="73"/>
      <c r="HO79" s="73"/>
      <c r="HP79" s="73"/>
      <c r="HQ79" s="73"/>
      <c r="HR79" s="73"/>
      <c r="HS79" s="73"/>
      <c r="HT79" s="73"/>
      <c r="HU79" s="73"/>
      <c r="HV79" s="73"/>
      <c r="HW79" s="73"/>
      <c r="HX79" s="73"/>
      <c r="HY79" s="73"/>
      <c r="HZ79" s="73"/>
      <c r="IA79" s="73"/>
      <c r="IB79" s="73"/>
      <c r="IC79" s="73"/>
      <c r="ID79" s="73"/>
      <c r="IE79" s="73"/>
      <c r="IF79" s="73"/>
      <c r="IG79" s="73"/>
      <c r="IH79" s="73"/>
    </row>
    <row r="80" spans="1:242" s="34" customFormat="1" ht="12.75" customHeight="1">
      <c r="A80" s="146" t="s">
        <v>32</v>
      </c>
      <c r="B80" s="146"/>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c r="AM80" s="21"/>
      <c r="AN80" s="40"/>
      <c r="AO80" s="40"/>
      <c r="AP80" s="40"/>
      <c r="AQ80" s="40"/>
      <c r="AR80" s="40"/>
      <c r="AS80" s="40"/>
      <c r="AT80" s="40"/>
      <c r="AU80" s="40"/>
      <c r="AV80" s="40"/>
      <c r="AW80" s="40"/>
      <c r="AX80" s="40"/>
      <c r="AY80" s="40"/>
      <c r="AZ80" s="40"/>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c r="ED80" s="73"/>
      <c r="EE80" s="73"/>
      <c r="EF80" s="73"/>
      <c r="EG80" s="73"/>
      <c r="EH80" s="73"/>
      <c r="EI80" s="73"/>
      <c r="EJ80" s="73"/>
      <c r="EK80" s="73"/>
      <c r="EL80" s="73"/>
      <c r="EM80" s="73"/>
      <c r="EN80" s="73"/>
      <c r="EO80" s="73"/>
      <c r="EP80" s="73"/>
      <c r="EQ80" s="73"/>
      <c r="ER80" s="73"/>
      <c r="ES80" s="73"/>
      <c r="ET80" s="73"/>
      <c r="EU80" s="73"/>
      <c r="EV80" s="73"/>
      <c r="EW80" s="73"/>
      <c r="EX80" s="73"/>
      <c r="EY80" s="73"/>
      <c r="EZ80" s="73"/>
      <c r="FA80" s="73"/>
      <c r="FB80" s="73"/>
      <c r="FC80" s="73"/>
      <c r="FD80" s="73"/>
      <c r="FE80" s="73"/>
      <c r="FF80" s="73"/>
      <c r="FG80" s="73"/>
      <c r="FH80" s="73"/>
      <c r="FI80" s="73"/>
      <c r="FJ80" s="73"/>
      <c r="FK80" s="73"/>
      <c r="FL80" s="73"/>
      <c r="FM80" s="73"/>
      <c r="FN80" s="73"/>
      <c r="FO80" s="73"/>
      <c r="FP80" s="73"/>
      <c r="FQ80" s="73"/>
      <c r="FR80" s="73"/>
      <c r="FS80" s="73"/>
      <c r="FT80" s="73"/>
      <c r="FU80" s="73"/>
      <c r="FV80" s="73"/>
      <c r="FW80" s="73"/>
      <c r="FX80" s="73"/>
      <c r="FY80" s="73"/>
      <c r="FZ80" s="73"/>
      <c r="GA80" s="73"/>
      <c r="GB80" s="73"/>
      <c r="GC80" s="73"/>
      <c r="GD80" s="73"/>
      <c r="GE80" s="73"/>
      <c r="GF80" s="73"/>
      <c r="GG80" s="73"/>
      <c r="GH80" s="73"/>
      <c r="GI80" s="73"/>
      <c r="GJ80" s="73"/>
      <c r="GK80" s="73"/>
      <c r="GL80" s="73"/>
      <c r="GM80" s="73"/>
      <c r="GN80" s="73"/>
      <c r="GO80" s="73"/>
      <c r="GP80" s="73"/>
      <c r="GQ80" s="73"/>
      <c r="GR80" s="73"/>
      <c r="GS80" s="73"/>
      <c r="GT80" s="73"/>
      <c r="GU80" s="73"/>
      <c r="GV80" s="73"/>
      <c r="GW80" s="73"/>
      <c r="GX80" s="73"/>
      <c r="GY80" s="73"/>
      <c r="GZ80" s="73"/>
      <c r="HA80" s="73"/>
      <c r="HB80" s="73"/>
      <c r="HC80" s="73"/>
      <c r="HD80" s="73"/>
      <c r="HE80" s="73"/>
      <c r="HF80" s="73"/>
      <c r="HG80" s="73"/>
      <c r="HH80" s="73"/>
      <c r="HI80" s="73"/>
      <c r="HJ80" s="73"/>
      <c r="HK80" s="73"/>
      <c r="HL80" s="73"/>
      <c r="HM80" s="73"/>
      <c r="HN80" s="73"/>
      <c r="HO80" s="73"/>
      <c r="HP80" s="73"/>
      <c r="HQ80" s="73"/>
      <c r="HR80" s="73"/>
      <c r="HS80" s="73"/>
      <c r="HT80" s="73"/>
      <c r="HU80" s="73"/>
      <c r="HV80" s="73"/>
      <c r="HW80" s="73"/>
      <c r="HX80" s="73"/>
      <c r="HY80" s="73"/>
      <c r="HZ80" s="73"/>
      <c r="IA80" s="73"/>
      <c r="IB80" s="73"/>
      <c r="IC80" s="73"/>
      <c r="ID80" s="73"/>
      <c r="IE80" s="73"/>
      <c r="IF80" s="73"/>
      <c r="IG80" s="73"/>
      <c r="IH80" s="73"/>
    </row>
    <row r="81" spans="1:59" s="34" customFormat="1" ht="13.5" customHeight="1">
      <c r="A81" s="147" t="s">
        <v>34</v>
      </c>
      <c r="B81" s="147"/>
      <c r="C81" s="147"/>
      <c r="D81" s="147"/>
      <c r="E81" s="147"/>
      <c r="F81" s="147"/>
      <c r="G81" s="147"/>
      <c r="H81" s="147"/>
      <c r="I81" s="147"/>
      <c r="J81" s="147"/>
      <c r="K81" s="147"/>
      <c r="L81" s="147"/>
      <c r="M81" s="147"/>
      <c r="N81" s="147"/>
      <c r="O81" s="147"/>
      <c r="P81" s="147"/>
      <c r="Q81" s="147"/>
      <c r="R81" s="147"/>
      <c r="S81" s="147"/>
      <c r="T81" s="147" t="s">
        <v>33</v>
      </c>
      <c r="U81" s="147"/>
      <c r="V81" s="147"/>
      <c r="W81" s="147"/>
      <c r="X81" s="147"/>
      <c r="Y81" s="147"/>
      <c r="Z81" s="147"/>
      <c r="AA81" s="147"/>
      <c r="AB81" s="147"/>
      <c r="AC81" s="147"/>
      <c r="AD81" s="147"/>
      <c r="AE81" s="147"/>
      <c r="AF81" s="147"/>
      <c r="AG81" s="147"/>
      <c r="AH81" s="147"/>
      <c r="AI81" s="147"/>
      <c r="AJ81" s="147"/>
      <c r="AK81" s="147"/>
      <c r="AL81" s="147"/>
      <c r="AM81" s="21"/>
      <c r="AN81" s="40"/>
      <c r="AO81" s="40"/>
      <c r="AP81" s="40"/>
      <c r="AQ81" s="40"/>
      <c r="AR81" s="40"/>
      <c r="AS81" s="40"/>
      <c r="AT81" s="40"/>
      <c r="AU81" s="40"/>
      <c r="AV81" s="40"/>
      <c r="AW81" s="40"/>
      <c r="AX81" s="40"/>
      <c r="AY81" s="40"/>
      <c r="AZ81" s="40"/>
      <c r="BA81" s="73"/>
      <c r="BB81" s="73"/>
      <c r="BC81" s="73"/>
      <c r="BD81" s="73"/>
      <c r="BE81" s="73"/>
      <c r="BF81" s="73"/>
      <c r="BG81" s="73"/>
    </row>
    <row r="82" spans="1:242" s="34" customFormat="1" ht="24.75" customHeight="1">
      <c r="A82" s="135">
        <f>A40</f>
        <v>0</v>
      </c>
      <c r="B82" s="135"/>
      <c r="C82" s="135"/>
      <c r="D82" s="135"/>
      <c r="E82" s="135"/>
      <c r="F82" s="135"/>
      <c r="G82" s="135"/>
      <c r="H82" s="135"/>
      <c r="I82" s="135"/>
      <c r="J82" s="135"/>
      <c r="K82" s="135"/>
      <c r="L82" s="135"/>
      <c r="M82" s="135"/>
      <c r="N82" s="135"/>
      <c r="O82" s="135"/>
      <c r="P82" s="135"/>
      <c r="Q82" s="135"/>
      <c r="R82" s="49"/>
      <c r="S82" s="54"/>
      <c r="T82" s="164" t="str">
        <f>VLOOKUP($W$6,$BA$2:$BG$29,2,0)</f>
        <v>Брестское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U82" s="164"/>
      <c r="V82" s="164"/>
      <c r="W82" s="164"/>
      <c r="X82" s="164"/>
      <c r="Y82" s="164"/>
      <c r="Z82" s="164"/>
      <c r="AA82" s="164"/>
      <c r="AB82" s="164"/>
      <c r="AC82" s="164"/>
      <c r="AD82" s="164"/>
      <c r="AE82" s="164"/>
      <c r="AF82" s="164"/>
      <c r="AG82" s="164"/>
      <c r="AH82" s="164"/>
      <c r="AI82" s="164"/>
      <c r="AJ82" s="164"/>
      <c r="AK82" s="164"/>
      <c r="AL82" s="164"/>
      <c r="AM82" s="50"/>
      <c r="AN82" s="40"/>
      <c r="AO82" s="40"/>
      <c r="AP82" s="40"/>
      <c r="AQ82" s="40"/>
      <c r="AR82" s="40"/>
      <c r="AS82" s="40"/>
      <c r="AT82" s="40"/>
      <c r="AU82" s="40"/>
      <c r="AV82" s="40"/>
      <c r="AW82" s="40"/>
      <c r="AX82" s="40"/>
      <c r="AY82" s="40"/>
      <c r="AZ82" s="40"/>
      <c r="BA82" s="73"/>
      <c r="BB82" s="73"/>
      <c r="BC82" s="73"/>
      <c r="BD82" s="73"/>
      <c r="BE82" s="73"/>
      <c r="BF82" s="73"/>
      <c r="BG82" s="73"/>
      <c r="BH82" s="78"/>
      <c r="BI82" s="78"/>
      <c r="BJ82" s="78"/>
      <c r="BK82" s="78"/>
      <c r="BL82" s="78"/>
      <c r="BM82" s="78"/>
      <c r="BN82" s="78"/>
      <c r="BO82" s="78"/>
      <c r="BP82" s="78"/>
      <c r="BQ82" s="78"/>
      <c r="BR82" s="78"/>
      <c r="BS82" s="78"/>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c r="EO82" s="78"/>
      <c r="EP82" s="78"/>
      <c r="EQ82" s="78"/>
      <c r="ER82" s="78"/>
      <c r="ES82" s="78"/>
      <c r="ET82" s="78"/>
      <c r="EU82" s="78"/>
      <c r="EV82" s="78"/>
      <c r="EW82" s="78"/>
      <c r="EX82" s="78"/>
      <c r="EY82" s="78"/>
      <c r="EZ82" s="78"/>
      <c r="FA82" s="78"/>
      <c r="FB82" s="78"/>
      <c r="FC82" s="78"/>
      <c r="FD82" s="78"/>
      <c r="FE82" s="78"/>
      <c r="FF82" s="78"/>
      <c r="FG82" s="78"/>
      <c r="FH82" s="78"/>
      <c r="FI82" s="78"/>
      <c r="FJ82" s="78"/>
      <c r="FK82" s="78"/>
      <c r="FL82" s="78"/>
      <c r="FM82" s="78"/>
      <c r="FN82" s="78"/>
      <c r="FO82" s="78"/>
      <c r="FP82" s="78"/>
      <c r="FQ82" s="78"/>
      <c r="FR82" s="78"/>
      <c r="FS82" s="78"/>
      <c r="FT82" s="78"/>
      <c r="FU82" s="78"/>
      <c r="FV82" s="78"/>
      <c r="FW82" s="78"/>
      <c r="FX82" s="78"/>
      <c r="FY82" s="78"/>
      <c r="FZ82" s="78"/>
      <c r="GA82" s="78"/>
      <c r="GB82" s="78"/>
      <c r="GC82" s="78"/>
      <c r="GD82" s="78"/>
      <c r="GE82" s="78"/>
      <c r="GF82" s="78"/>
      <c r="GG82" s="78"/>
      <c r="GH82" s="78"/>
      <c r="GI82" s="78"/>
      <c r="GJ82" s="78"/>
      <c r="GK82" s="78"/>
      <c r="GL82" s="78"/>
      <c r="GM82" s="78"/>
      <c r="GN82" s="78"/>
      <c r="GO82" s="78"/>
      <c r="GP82" s="78"/>
      <c r="GQ82" s="78"/>
      <c r="GR82" s="78"/>
      <c r="GS82" s="78"/>
      <c r="GT82" s="78"/>
      <c r="GU82" s="78"/>
      <c r="GV82" s="78"/>
      <c r="GW82" s="78"/>
      <c r="GX82" s="78"/>
      <c r="GY82" s="78"/>
      <c r="GZ82" s="78"/>
      <c r="HA82" s="78"/>
      <c r="HB82" s="78"/>
      <c r="HC82" s="78"/>
      <c r="HD82" s="78"/>
      <c r="HE82" s="78"/>
      <c r="HF82" s="78"/>
      <c r="HG82" s="78"/>
      <c r="HH82" s="78"/>
      <c r="HI82" s="78"/>
      <c r="HJ82" s="78"/>
      <c r="HK82" s="78"/>
      <c r="HL82" s="78"/>
      <c r="HM82" s="78"/>
      <c r="HN82" s="78"/>
      <c r="HO82" s="78"/>
      <c r="HP82" s="78"/>
      <c r="HQ82" s="78"/>
      <c r="HR82" s="78"/>
      <c r="HS82" s="78"/>
      <c r="HT82" s="78"/>
      <c r="HU82" s="78"/>
      <c r="HV82" s="78"/>
      <c r="HW82" s="78"/>
      <c r="HX82" s="78"/>
      <c r="HY82" s="78"/>
      <c r="HZ82" s="78"/>
      <c r="IA82" s="78"/>
      <c r="IB82" s="78"/>
      <c r="IC82" s="78"/>
      <c r="ID82" s="78"/>
      <c r="IE82" s="78"/>
      <c r="IF82" s="78"/>
      <c r="IG82" s="78"/>
      <c r="IH82" s="78"/>
    </row>
    <row r="83" spans="1:55" s="34" customFormat="1" ht="6.75" customHeight="1">
      <c r="A83" s="165" t="s">
        <v>42</v>
      </c>
      <c r="B83" s="165"/>
      <c r="C83" s="165"/>
      <c r="D83" s="165"/>
      <c r="E83" s="165"/>
      <c r="F83" s="165"/>
      <c r="G83" s="165"/>
      <c r="H83" s="165"/>
      <c r="I83" s="165"/>
      <c r="J83" s="165"/>
      <c r="K83" s="165"/>
      <c r="L83" s="49"/>
      <c r="M83" s="49"/>
      <c r="N83" s="49"/>
      <c r="O83" s="49"/>
      <c r="P83" s="49"/>
      <c r="Q83" s="49"/>
      <c r="R83" s="50"/>
      <c r="S83" s="54"/>
      <c r="T83" s="164"/>
      <c r="U83" s="164"/>
      <c r="V83" s="164"/>
      <c r="W83" s="164"/>
      <c r="X83" s="164"/>
      <c r="Y83" s="164"/>
      <c r="Z83" s="164"/>
      <c r="AA83" s="164"/>
      <c r="AB83" s="164"/>
      <c r="AC83" s="164"/>
      <c r="AD83" s="164"/>
      <c r="AE83" s="164"/>
      <c r="AF83" s="164"/>
      <c r="AG83" s="164"/>
      <c r="AH83" s="164"/>
      <c r="AI83" s="164"/>
      <c r="AJ83" s="164"/>
      <c r="AK83" s="164"/>
      <c r="AL83" s="164"/>
      <c r="AM83" s="50"/>
      <c r="AN83" s="40"/>
      <c r="AO83" s="40"/>
      <c r="AP83" s="40"/>
      <c r="AQ83" s="40"/>
      <c r="AR83" s="40"/>
      <c r="AS83" s="40"/>
      <c r="AT83" s="40"/>
      <c r="AU83" s="40"/>
      <c r="AV83" s="40"/>
      <c r="AW83" s="40"/>
      <c r="AX83" s="40"/>
      <c r="AY83" s="40"/>
      <c r="AZ83" s="40"/>
      <c r="BA83" s="73"/>
      <c r="BB83" s="73"/>
      <c r="BC83" s="73"/>
    </row>
    <row r="84" spans="1:59" s="34" customFormat="1" ht="13.5" customHeight="1">
      <c r="A84" s="135" t="s">
        <v>37</v>
      </c>
      <c r="B84" s="135"/>
      <c r="C84" s="135"/>
      <c r="D84" s="135"/>
      <c r="E84" s="135"/>
      <c r="F84" s="135"/>
      <c r="G84" s="135"/>
      <c r="H84" s="135"/>
      <c r="I84" s="135"/>
      <c r="J84" s="135"/>
      <c r="K84" s="135"/>
      <c r="L84" s="135"/>
      <c r="M84" s="135"/>
      <c r="N84" s="135"/>
      <c r="O84" s="135"/>
      <c r="P84" s="135"/>
      <c r="Q84" s="135"/>
      <c r="R84" s="50"/>
      <c r="S84" s="54"/>
      <c r="T84" s="164"/>
      <c r="U84" s="164"/>
      <c r="V84" s="164"/>
      <c r="W84" s="164"/>
      <c r="X84" s="164"/>
      <c r="Y84" s="164"/>
      <c r="Z84" s="164"/>
      <c r="AA84" s="164"/>
      <c r="AB84" s="164"/>
      <c r="AC84" s="164"/>
      <c r="AD84" s="164"/>
      <c r="AE84" s="164"/>
      <c r="AF84" s="164"/>
      <c r="AG84" s="164"/>
      <c r="AH84" s="164"/>
      <c r="AI84" s="164"/>
      <c r="AJ84" s="164"/>
      <c r="AK84" s="164"/>
      <c r="AL84" s="164"/>
      <c r="AM84" s="21"/>
      <c r="AN84" s="40"/>
      <c r="AO84" s="40"/>
      <c r="AP84" s="40"/>
      <c r="AQ84" s="40"/>
      <c r="AR84" s="40"/>
      <c r="AS84" s="40"/>
      <c r="AT84" s="40"/>
      <c r="AU84" s="40"/>
      <c r="AV84" s="40"/>
      <c r="AW84" s="40"/>
      <c r="AX84" s="40"/>
      <c r="AY84" s="40"/>
      <c r="AZ84" s="40"/>
      <c r="BA84" s="73"/>
      <c r="BB84" s="73"/>
      <c r="BC84" s="73"/>
      <c r="BD84" s="78"/>
      <c r="BE84" s="78"/>
      <c r="BF84" s="78"/>
      <c r="BG84" s="78"/>
    </row>
    <row r="85" spans="1:52" s="34" customFormat="1" ht="27.75" customHeight="1">
      <c r="A85" s="135">
        <f>B21</f>
        <v>0</v>
      </c>
      <c r="B85" s="135"/>
      <c r="C85" s="135"/>
      <c r="D85" s="135"/>
      <c r="E85" s="135"/>
      <c r="F85" s="135"/>
      <c r="G85" s="135"/>
      <c r="H85" s="135"/>
      <c r="I85" s="135"/>
      <c r="J85" s="135"/>
      <c r="K85" s="135"/>
      <c r="L85" s="135"/>
      <c r="M85" s="135"/>
      <c r="N85" s="135"/>
      <c r="O85" s="135"/>
      <c r="P85" s="135"/>
      <c r="Q85" s="135"/>
      <c r="R85" s="50"/>
      <c r="S85" s="54"/>
      <c r="T85" s="164"/>
      <c r="U85" s="164"/>
      <c r="V85" s="164"/>
      <c r="W85" s="164"/>
      <c r="X85" s="164"/>
      <c r="Y85" s="164"/>
      <c r="Z85" s="164"/>
      <c r="AA85" s="164"/>
      <c r="AB85" s="164"/>
      <c r="AC85" s="164"/>
      <c r="AD85" s="164"/>
      <c r="AE85" s="164"/>
      <c r="AF85" s="164"/>
      <c r="AG85" s="164"/>
      <c r="AH85" s="164"/>
      <c r="AI85" s="164"/>
      <c r="AJ85" s="164"/>
      <c r="AK85" s="164"/>
      <c r="AL85" s="164"/>
      <c r="AM85" s="21"/>
      <c r="AN85" s="40"/>
      <c r="AO85" s="40"/>
      <c r="AP85" s="40"/>
      <c r="AQ85" s="40"/>
      <c r="AR85" s="40"/>
      <c r="AS85" s="40"/>
      <c r="AT85" s="40"/>
      <c r="AU85" s="40"/>
      <c r="AV85" s="40"/>
      <c r="AW85" s="40"/>
      <c r="AX85" s="40"/>
      <c r="AY85" s="40"/>
      <c r="AZ85" s="40"/>
    </row>
    <row r="86" spans="1:55" s="34" customFormat="1" ht="18" customHeight="1">
      <c r="A86" s="135" t="s">
        <v>39</v>
      </c>
      <c r="B86" s="135"/>
      <c r="C86" s="135"/>
      <c r="D86" s="135"/>
      <c r="E86" s="135"/>
      <c r="F86" s="135"/>
      <c r="G86" s="135"/>
      <c r="H86" s="135"/>
      <c r="I86" s="135"/>
      <c r="J86" s="135"/>
      <c r="K86" s="135"/>
      <c r="L86" s="135"/>
      <c r="M86" s="135"/>
      <c r="N86" s="135"/>
      <c r="O86" s="135"/>
      <c r="P86" s="135"/>
      <c r="Q86" s="135"/>
      <c r="R86" s="64"/>
      <c r="S86" s="54"/>
      <c r="T86" s="164"/>
      <c r="U86" s="164"/>
      <c r="V86" s="164"/>
      <c r="W86" s="164"/>
      <c r="X86" s="164"/>
      <c r="Y86" s="164"/>
      <c r="Z86" s="164"/>
      <c r="AA86" s="164"/>
      <c r="AB86" s="164"/>
      <c r="AC86" s="164"/>
      <c r="AD86" s="164"/>
      <c r="AE86" s="164"/>
      <c r="AF86" s="164"/>
      <c r="AG86" s="164"/>
      <c r="AH86" s="164"/>
      <c r="AI86" s="164"/>
      <c r="AJ86" s="164"/>
      <c r="AK86" s="164"/>
      <c r="AL86" s="164"/>
      <c r="AM86" s="53"/>
      <c r="AN86" s="40"/>
      <c r="AO86" s="40"/>
      <c r="AP86" s="40"/>
      <c r="AQ86" s="40"/>
      <c r="AR86" s="40"/>
      <c r="AS86" s="40"/>
      <c r="AT86" s="40"/>
      <c r="AU86" s="40"/>
      <c r="AV86" s="40"/>
      <c r="AW86" s="40"/>
      <c r="AX86" s="40"/>
      <c r="AY86" s="40"/>
      <c r="AZ86" s="40"/>
      <c r="BA86" s="78"/>
      <c r="BB86" s="78"/>
      <c r="BC86" s="78"/>
    </row>
    <row r="87" spans="1:52" s="34" customFormat="1" ht="48" customHeight="1">
      <c r="A87" s="135">
        <f>B23</f>
        <v>0</v>
      </c>
      <c r="B87" s="135"/>
      <c r="C87" s="135"/>
      <c r="D87" s="135"/>
      <c r="E87" s="135"/>
      <c r="F87" s="135"/>
      <c r="G87" s="135"/>
      <c r="H87" s="135"/>
      <c r="I87" s="135"/>
      <c r="J87" s="135"/>
      <c r="K87" s="135"/>
      <c r="L87" s="135"/>
      <c r="M87" s="135"/>
      <c r="N87" s="135"/>
      <c r="O87" s="135"/>
      <c r="P87" s="135"/>
      <c r="Q87" s="135"/>
      <c r="R87" s="51"/>
      <c r="S87" s="53"/>
      <c r="T87" s="164"/>
      <c r="U87" s="164"/>
      <c r="V87" s="164"/>
      <c r="W87" s="164"/>
      <c r="X87" s="164"/>
      <c r="Y87" s="164"/>
      <c r="Z87" s="164"/>
      <c r="AA87" s="164"/>
      <c r="AB87" s="164"/>
      <c r="AC87" s="164"/>
      <c r="AD87" s="164"/>
      <c r="AE87" s="164"/>
      <c r="AF87" s="164"/>
      <c r="AG87" s="164"/>
      <c r="AH87" s="164"/>
      <c r="AI87" s="164"/>
      <c r="AJ87" s="164"/>
      <c r="AK87" s="164"/>
      <c r="AL87" s="164"/>
      <c r="AM87" s="51"/>
      <c r="AN87" s="40"/>
      <c r="AO87" s="40"/>
      <c r="AP87" s="40"/>
      <c r="AQ87" s="40"/>
      <c r="AR87" s="40"/>
      <c r="AS87" s="40"/>
      <c r="AT87" s="40"/>
      <c r="AU87" s="40"/>
      <c r="AV87" s="40"/>
      <c r="AW87" s="40"/>
      <c r="AX87" s="40"/>
      <c r="AY87" s="40"/>
      <c r="AZ87" s="40"/>
    </row>
    <row r="88" spans="1:242" s="69" customFormat="1" ht="13.5" customHeight="1">
      <c r="A88" s="135"/>
      <c r="B88" s="135"/>
      <c r="C88" s="135"/>
      <c r="D88" s="135"/>
      <c r="E88" s="135"/>
      <c r="F88" s="135"/>
      <c r="G88" s="135"/>
      <c r="H88" s="135"/>
      <c r="I88" s="135"/>
      <c r="J88" s="135"/>
      <c r="K88" s="135"/>
      <c r="L88" s="135"/>
      <c r="M88" s="135"/>
      <c r="N88" s="135"/>
      <c r="O88" s="135"/>
      <c r="P88" s="135"/>
      <c r="Q88" s="135"/>
      <c r="R88" s="50"/>
      <c r="S88" s="54"/>
      <c r="T88" s="164"/>
      <c r="U88" s="164"/>
      <c r="V88" s="164"/>
      <c r="W88" s="164"/>
      <c r="X88" s="164"/>
      <c r="Y88" s="164"/>
      <c r="Z88" s="164"/>
      <c r="AA88" s="164"/>
      <c r="AB88" s="164"/>
      <c r="AC88" s="164"/>
      <c r="AD88" s="164"/>
      <c r="AE88" s="164"/>
      <c r="AF88" s="164"/>
      <c r="AG88" s="164"/>
      <c r="AH88" s="164"/>
      <c r="AI88" s="164"/>
      <c r="AJ88" s="164"/>
      <c r="AK88" s="164"/>
      <c r="AL88" s="164"/>
      <c r="AM88" s="21"/>
      <c r="AN88" s="40"/>
      <c r="AO88" s="40"/>
      <c r="AP88" s="40"/>
      <c r="AQ88" s="40"/>
      <c r="AR88" s="40"/>
      <c r="AS88" s="40"/>
      <c r="AT88" s="40"/>
      <c r="AU88" s="40"/>
      <c r="AV88" s="40"/>
      <c r="AW88" s="40"/>
      <c r="AX88" s="40"/>
      <c r="AY88" s="40"/>
      <c r="AZ88" s="40"/>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c r="DD88" s="34"/>
      <c r="DE88" s="34"/>
      <c r="DF88" s="34"/>
      <c r="DG88" s="34"/>
      <c r="DH88" s="34"/>
      <c r="DI88" s="34"/>
      <c r="DJ88" s="34"/>
      <c r="DK88" s="34"/>
      <c r="DL88" s="34"/>
      <c r="DM88" s="34"/>
      <c r="DN88" s="34"/>
      <c r="DO88" s="34"/>
      <c r="DP88" s="34"/>
      <c r="DQ88" s="34"/>
      <c r="DR88" s="34"/>
      <c r="DS88" s="34"/>
      <c r="DT88" s="34"/>
      <c r="DU88" s="34"/>
      <c r="DV88" s="34"/>
      <c r="DW88" s="34"/>
      <c r="DX88" s="34"/>
      <c r="DY88" s="34"/>
      <c r="DZ88" s="34"/>
      <c r="EA88" s="34"/>
      <c r="EB88" s="34"/>
      <c r="EC88" s="34"/>
      <c r="ED88" s="34"/>
      <c r="EE88" s="34"/>
      <c r="EF88" s="34"/>
      <c r="EG88" s="34"/>
      <c r="EH88" s="34"/>
      <c r="EI88" s="34"/>
      <c r="EJ88" s="34"/>
      <c r="EK88" s="34"/>
      <c r="EL88" s="34"/>
      <c r="EM88" s="34"/>
      <c r="EN88" s="34"/>
      <c r="EO88" s="34"/>
      <c r="EP88" s="34"/>
      <c r="EQ88" s="34"/>
      <c r="ER88" s="34"/>
      <c r="ES88" s="34"/>
      <c r="ET88" s="34"/>
      <c r="EU88" s="34"/>
      <c r="EV88" s="34"/>
      <c r="EW88" s="34"/>
      <c r="EX88" s="34"/>
      <c r="EY88" s="34"/>
      <c r="EZ88" s="34"/>
      <c r="FA88" s="34"/>
      <c r="FB88" s="34"/>
      <c r="FC88" s="34"/>
      <c r="FD88" s="34"/>
      <c r="FE88" s="34"/>
      <c r="FF88" s="34"/>
      <c r="FG88" s="34"/>
      <c r="FH88" s="34"/>
      <c r="FI88" s="34"/>
      <c r="FJ88" s="34"/>
      <c r="FK88" s="34"/>
      <c r="FL88" s="34"/>
      <c r="FM88" s="34"/>
      <c r="FN88" s="34"/>
      <c r="FO88" s="34"/>
      <c r="FP88" s="34"/>
      <c r="FQ88" s="34"/>
      <c r="FR88" s="34"/>
      <c r="FS88" s="34"/>
      <c r="FT88" s="34"/>
      <c r="FU88" s="34"/>
      <c r="FV88" s="34"/>
      <c r="FW88" s="34"/>
      <c r="FX88" s="34"/>
      <c r="FY88" s="34"/>
      <c r="FZ88" s="34"/>
      <c r="GA88" s="34"/>
      <c r="GB88" s="34"/>
      <c r="GC88" s="34"/>
      <c r="GD88" s="34"/>
      <c r="GE88" s="34"/>
      <c r="GF88" s="34"/>
      <c r="GG88" s="34"/>
      <c r="GH88" s="34"/>
      <c r="GI88" s="34"/>
      <c r="GJ88" s="34"/>
      <c r="GK88" s="34"/>
      <c r="GL88" s="34"/>
      <c r="GM88" s="34"/>
      <c r="GN88" s="34"/>
      <c r="GO88" s="34"/>
      <c r="GP88" s="34"/>
      <c r="GQ88" s="34"/>
      <c r="GR88" s="34"/>
      <c r="GS88" s="34"/>
      <c r="GT88" s="34"/>
      <c r="GU88" s="34"/>
      <c r="GV88" s="34"/>
      <c r="GW88" s="34"/>
      <c r="GX88" s="34"/>
      <c r="GY88" s="34"/>
      <c r="GZ88" s="34"/>
      <c r="HA88" s="34"/>
      <c r="HB88" s="34"/>
      <c r="HC88" s="34"/>
      <c r="HD88" s="34"/>
      <c r="HE88" s="34"/>
      <c r="HF88" s="34"/>
      <c r="HG88" s="34"/>
      <c r="HH88" s="34"/>
      <c r="HI88" s="34"/>
      <c r="HJ88" s="34"/>
      <c r="HK88" s="34"/>
      <c r="HL88" s="34"/>
      <c r="HM88" s="34"/>
      <c r="HN88" s="34"/>
      <c r="HO88" s="34"/>
      <c r="HP88" s="34"/>
      <c r="HQ88" s="34"/>
      <c r="HR88" s="34"/>
      <c r="HS88" s="34"/>
      <c r="HT88" s="34"/>
      <c r="HU88" s="34"/>
      <c r="HV88" s="34"/>
      <c r="HW88" s="34"/>
      <c r="HX88" s="34"/>
      <c r="HY88" s="34"/>
      <c r="HZ88" s="34"/>
      <c r="IA88" s="34"/>
      <c r="IB88" s="34"/>
      <c r="IC88" s="34"/>
      <c r="ID88" s="34"/>
      <c r="IE88" s="34"/>
      <c r="IF88" s="34"/>
      <c r="IG88" s="34"/>
      <c r="IH88" s="34"/>
    </row>
    <row r="89" spans="1:52" s="34" customFormat="1" ht="13.5" customHeight="1">
      <c r="A89" s="135"/>
      <c r="B89" s="135"/>
      <c r="C89" s="135"/>
      <c r="D89" s="135"/>
      <c r="E89" s="135"/>
      <c r="F89" s="135"/>
      <c r="G89" s="135"/>
      <c r="H89" s="135"/>
      <c r="I89" s="135"/>
      <c r="J89" s="135"/>
      <c r="K89" s="135"/>
      <c r="L89" s="135"/>
      <c r="M89" s="135"/>
      <c r="N89" s="135"/>
      <c r="O89" s="135"/>
      <c r="P89" s="135"/>
      <c r="Q89" s="135"/>
      <c r="R89" s="50"/>
      <c r="S89" s="54"/>
      <c r="T89" s="164"/>
      <c r="U89" s="164"/>
      <c r="V89" s="164"/>
      <c r="W89" s="164"/>
      <c r="X89" s="164"/>
      <c r="Y89" s="164"/>
      <c r="Z89" s="164"/>
      <c r="AA89" s="164"/>
      <c r="AB89" s="164"/>
      <c r="AC89" s="164"/>
      <c r="AD89" s="164"/>
      <c r="AE89" s="164"/>
      <c r="AF89" s="164"/>
      <c r="AG89" s="164"/>
      <c r="AH89" s="164"/>
      <c r="AI89" s="164"/>
      <c r="AJ89" s="164"/>
      <c r="AK89" s="164"/>
      <c r="AL89" s="164"/>
      <c r="AM89" s="21"/>
      <c r="AN89" s="40"/>
      <c r="AO89" s="40"/>
      <c r="AP89" s="40"/>
      <c r="AQ89" s="40"/>
      <c r="AR89" s="40"/>
      <c r="AS89" s="40"/>
      <c r="AT89" s="40"/>
      <c r="AU89" s="40"/>
      <c r="AV89" s="40"/>
      <c r="AW89" s="40"/>
      <c r="AX89" s="40"/>
      <c r="AY89" s="40"/>
      <c r="AZ89" s="40"/>
    </row>
    <row r="90" spans="1:52" s="34" customFormat="1" ht="13.5" customHeight="1">
      <c r="A90" s="135"/>
      <c r="B90" s="135"/>
      <c r="C90" s="135"/>
      <c r="D90" s="135"/>
      <c r="E90" s="135"/>
      <c r="F90" s="135"/>
      <c r="G90" s="135"/>
      <c r="H90" s="135"/>
      <c r="I90" s="135"/>
      <c r="J90" s="135"/>
      <c r="K90" s="135"/>
      <c r="L90" s="135"/>
      <c r="M90" s="135"/>
      <c r="N90" s="135"/>
      <c r="O90" s="135"/>
      <c r="P90" s="135"/>
      <c r="Q90" s="135"/>
      <c r="R90" s="50"/>
      <c r="S90" s="54"/>
      <c r="T90" s="164"/>
      <c r="U90" s="164"/>
      <c r="V90" s="164"/>
      <c r="W90" s="164"/>
      <c r="X90" s="164"/>
      <c r="Y90" s="164"/>
      <c r="Z90" s="164"/>
      <c r="AA90" s="164"/>
      <c r="AB90" s="164"/>
      <c r="AC90" s="164"/>
      <c r="AD90" s="164"/>
      <c r="AE90" s="164"/>
      <c r="AF90" s="164"/>
      <c r="AG90" s="164"/>
      <c r="AH90" s="164"/>
      <c r="AI90" s="164"/>
      <c r="AJ90" s="164"/>
      <c r="AK90" s="164"/>
      <c r="AL90" s="164"/>
      <c r="AM90" s="21"/>
      <c r="AN90" s="40"/>
      <c r="AO90" s="40"/>
      <c r="AP90" s="40"/>
      <c r="AQ90" s="40"/>
      <c r="AR90" s="40"/>
      <c r="AS90" s="40"/>
      <c r="AT90" s="40"/>
      <c r="AU90" s="40"/>
      <c r="AV90" s="40"/>
      <c r="AW90" s="40"/>
      <c r="AX90" s="40"/>
      <c r="AY90" s="40"/>
      <c r="AZ90" s="40"/>
    </row>
    <row r="91" spans="1:52" s="34" customFormat="1" ht="9.75" customHeight="1">
      <c r="A91" s="166"/>
      <c r="B91" s="166"/>
      <c r="C91" s="166"/>
      <c r="D91" s="166"/>
      <c r="E91" s="166"/>
      <c r="F91" s="166"/>
      <c r="G91" s="166"/>
      <c r="H91" s="166"/>
      <c r="I91" s="166"/>
      <c r="J91" s="166"/>
      <c r="K91" s="166"/>
      <c r="L91" s="166"/>
      <c r="M91" s="166"/>
      <c r="N91" s="166"/>
      <c r="O91" s="166"/>
      <c r="P91" s="166"/>
      <c r="Q91" s="166"/>
      <c r="R91" s="50"/>
      <c r="S91" s="21"/>
      <c r="T91" s="54"/>
      <c r="U91" s="54"/>
      <c r="V91" s="54"/>
      <c r="W91" s="54"/>
      <c r="X91" s="54"/>
      <c r="Y91" s="54"/>
      <c r="Z91" s="54"/>
      <c r="AA91" s="54"/>
      <c r="AB91" s="54"/>
      <c r="AC91" s="54"/>
      <c r="AD91" s="54"/>
      <c r="AE91" s="54"/>
      <c r="AF91" s="54"/>
      <c r="AG91" s="54"/>
      <c r="AH91" s="54"/>
      <c r="AI91" s="54"/>
      <c r="AJ91" s="54"/>
      <c r="AK91" s="54"/>
      <c r="AL91" s="54"/>
      <c r="AM91" s="21"/>
      <c r="AN91" s="40"/>
      <c r="AO91" s="40"/>
      <c r="AP91" s="40"/>
      <c r="AQ91" s="40"/>
      <c r="AR91" s="40"/>
      <c r="AS91" s="40"/>
      <c r="AT91" s="40"/>
      <c r="AU91" s="40"/>
      <c r="AV91" s="40"/>
      <c r="AW91" s="40"/>
      <c r="AX91" s="40"/>
      <c r="AY91" s="40"/>
      <c r="AZ91" s="40"/>
    </row>
    <row r="92" spans="1:52" s="34" customFormat="1" ht="23.25" customHeight="1">
      <c r="A92" s="162"/>
      <c r="B92" s="162"/>
      <c r="C92" s="162"/>
      <c r="D92" s="162"/>
      <c r="E92" s="162"/>
      <c r="F92" s="162"/>
      <c r="G92" s="162"/>
      <c r="H92" s="162"/>
      <c r="I92" s="162"/>
      <c r="J92" s="162"/>
      <c r="K92" s="162"/>
      <c r="L92" s="162"/>
      <c r="M92" s="162"/>
      <c r="N92" s="162"/>
      <c r="O92" s="162"/>
      <c r="P92" s="162"/>
      <c r="Q92" s="162"/>
      <c r="R92" s="21"/>
      <c r="S92" s="21"/>
      <c r="T92" s="164" t="str">
        <f>VLOOKUP($W$6,$BA$2:$BG$29,6,0)</f>
        <v>Заместитель начальника управления - начальник 
отдела экспертизы Брестского областного 
управления Госпромнадзора
___________________________К.В.Рябушев</v>
      </c>
      <c r="U92" s="164"/>
      <c r="V92" s="164"/>
      <c r="W92" s="164"/>
      <c r="X92" s="164"/>
      <c r="Y92" s="164"/>
      <c r="Z92" s="164"/>
      <c r="AA92" s="164"/>
      <c r="AB92" s="164"/>
      <c r="AC92" s="164"/>
      <c r="AD92" s="164"/>
      <c r="AE92" s="164"/>
      <c r="AF92" s="164"/>
      <c r="AG92" s="164"/>
      <c r="AH92" s="164"/>
      <c r="AI92" s="164"/>
      <c r="AJ92" s="164"/>
      <c r="AK92" s="164"/>
      <c r="AL92" s="54"/>
      <c r="AM92" s="21"/>
      <c r="AN92" s="40"/>
      <c r="AO92" s="40"/>
      <c r="AP92" s="40"/>
      <c r="AQ92" s="40"/>
      <c r="AR92" s="40"/>
      <c r="AS92" s="40"/>
      <c r="AT92" s="40"/>
      <c r="AU92" s="40"/>
      <c r="AV92" s="40"/>
      <c r="AW92" s="40"/>
      <c r="AX92" s="40"/>
      <c r="AY92" s="40"/>
      <c r="AZ92" s="40"/>
    </row>
    <row r="93" spans="1:52" s="34" customFormat="1" ht="7.5" customHeight="1">
      <c r="A93" s="42"/>
      <c r="B93" s="23" t="s">
        <v>35</v>
      </c>
      <c r="C93" s="21"/>
      <c r="D93" s="21"/>
      <c r="E93" s="21"/>
      <c r="F93" s="21"/>
      <c r="G93" s="21"/>
      <c r="H93" s="21"/>
      <c r="I93" s="21"/>
      <c r="J93" s="21"/>
      <c r="K93" s="21"/>
      <c r="L93" s="21"/>
      <c r="M93" s="21"/>
      <c r="N93" s="21"/>
      <c r="O93" s="21"/>
      <c r="P93" s="21"/>
      <c r="Q93" s="21"/>
      <c r="R93" s="21"/>
      <c r="S93" s="21"/>
      <c r="T93" s="164"/>
      <c r="U93" s="164"/>
      <c r="V93" s="164"/>
      <c r="W93" s="164"/>
      <c r="X93" s="164"/>
      <c r="Y93" s="164"/>
      <c r="Z93" s="164"/>
      <c r="AA93" s="164"/>
      <c r="AB93" s="164"/>
      <c r="AC93" s="164"/>
      <c r="AD93" s="164"/>
      <c r="AE93" s="164"/>
      <c r="AF93" s="164"/>
      <c r="AG93" s="164"/>
      <c r="AH93" s="164"/>
      <c r="AI93" s="164"/>
      <c r="AJ93" s="164"/>
      <c r="AK93" s="164"/>
      <c r="AL93" s="54"/>
      <c r="AM93" s="21"/>
      <c r="AN93" s="40"/>
      <c r="AO93" s="40"/>
      <c r="AP93" s="40"/>
      <c r="AQ93" s="40"/>
      <c r="AR93" s="40"/>
      <c r="AS93" s="40"/>
      <c r="AT93" s="40"/>
      <c r="AU93" s="40"/>
      <c r="AV93" s="40"/>
      <c r="AW93" s="40"/>
      <c r="AX93" s="40"/>
      <c r="AY93" s="40"/>
      <c r="AZ93" s="40"/>
    </row>
    <row r="94" spans="1:52" s="34" customFormat="1" ht="39.75" customHeight="1">
      <c r="A94" s="167"/>
      <c r="B94" s="167"/>
      <c r="C94" s="167"/>
      <c r="D94" s="167"/>
      <c r="E94" s="167"/>
      <c r="F94" s="167"/>
      <c r="G94" s="167"/>
      <c r="H94" s="21"/>
      <c r="I94" s="21"/>
      <c r="J94" s="21"/>
      <c r="K94" s="162"/>
      <c r="L94" s="162"/>
      <c r="M94" s="162"/>
      <c r="N94" s="162"/>
      <c r="O94" s="162"/>
      <c r="P94" s="162"/>
      <c r="Q94" s="162"/>
      <c r="R94" s="162"/>
      <c r="S94" s="21"/>
      <c r="T94" s="164"/>
      <c r="U94" s="164"/>
      <c r="V94" s="164"/>
      <c r="W94" s="164"/>
      <c r="X94" s="164"/>
      <c r="Y94" s="164"/>
      <c r="Z94" s="164"/>
      <c r="AA94" s="164"/>
      <c r="AB94" s="164"/>
      <c r="AC94" s="164"/>
      <c r="AD94" s="164"/>
      <c r="AE94" s="164"/>
      <c r="AF94" s="164"/>
      <c r="AG94" s="164"/>
      <c r="AH94" s="164"/>
      <c r="AI94" s="164"/>
      <c r="AJ94" s="164"/>
      <c r="AK94" s="164"/>
      <c r="AL94" s="54"/>
      <c r="AM94" s="21"/>
      <c r="AN94" s="40"/>
      <c r="AO94" s="40"/>
      <c r="AP94" s="40"/>
      <c r="AQ94" s="40"/>
      <c r="AR94" s="40"/>
      <c r="AS94" s="40"/>
      <c r="AT94" s="40"/>
      <c r="AU94" s="40"/>
      <c r="AV94" s="40"/>
      <c r="AW94" s="40"/>
      <c r="AX94" s="40"/>
      <c r="AY94" s="40"/>
      <c r="AZ94" s="40"/>
    </row>
    <row r="95" spans="1:52" s="34" customFormat="1" ht="9" customHeight="1">
      <c r="A95" s="22"/>
      <c r="B95" s="22"/>
      <c r="C95" s="23" t="s">
        <v>10</v>
      </c>
      <c r="D95" s="22"/>
      <c r="E95" s="22"/>
      <c r="F95" s="22"/>
      <c r="G95" s="22"/>
      <c r="H95" s="22"/>
      <c r="I95" s="22"/>
      <c r="J95" s="22"/>
      <c r="K95" s="22"/>
      <c r="L95" s="22" t="s">
        <v>36</v>
      </c>
      <c r="M95" s="22"/>
      <c r="N95" s="23"/>
      <c r="O95" s="22"/>
      <c r="P95" s="22"/>
      <c r="Q95" s="22"/>
      <c r="R95" s="22"/>
      <c r="S95" s="22"/>
      <c r="T95" s="22"/>
      <c r="U95" s="22"/>
      <c r="V95" s="23"/>
      <c r="W95" s="22"/>
      <c r="X95" s="22"/>
      <c r="Y95" s="22"/>
      <c r="Z95" s="22"/>
      <c r="AA95" s="22"/>
      <c r="AB95" s="22"/>
      <c r="AC95" s="22"/>
      <c r="AD95" s="22"/>
      <c r="AE95" s="22"/>
      <c r="AF95" s="22"/>
      <c r="AG95" s="23"/>
      <c r="AH95" s="22"/>
      <c r="AI95" s="22"/>
      <c r="AJ95" s="22"/>
      <c r="AK95" s="22"/>
      <c r="AL95" s="22"/>
      <c r="AM95" s="22"/>
      <c r="AN95" s="40"/>
      <c r="AO95" s="40"/>
      <c r="AP95" s="40"/>
      <c r="AQ95" s="40"/>
      <c r="AR95" s="40"/>
      <c r="AS95" s="40"/>
      <c r="AT95" s="40"/>
      <c r="AU95" s="40"/>
      <c r="AV95" s="40"/>
      <c r="AW95" s="40"/>
      <c r="AX95" s="40"/>
      <c r="AY95" s="40"/>
      <c r="AZ95" s="40"/>
    </row>
    <row r="96" spans="1:242" s="79" customFormat="1" ht="12.75" customHeight="1">
      <c r="A96" s="167"/>
      <c r="B96" s="167"/>
      <c r="C96" s="167"/>
      <c r="D96" s="167"/>
      <c r="E96" s="167"/>
      <c r="F96" s="167"/>
      <c r="G96" s="167"/>
      <c r="H96" s="167"/>
      <c r="I96" s="167"/>
      <c r="J96" s="21" t="s">
        <v>5</v>
      </c>
      <c r="K96" s="21"/>
      <c r="L96" s="21"/>
      <c r="M96" s="21"/>
      <c r="N96" s="21"/>
      <c r="O96" s="21"/>
      <c r="P96" s="21"/>
      <c r="Q96" s="21"/>
      <c r="R96" s="21"/>
      <c r="S96" s="21"/>
      <c r="T96" s="167"/>
      <c r="U96" s="167"/>
      <c r="V96" s="167"/>
      <c r="W96" s="167"/>
      <c r="X96" s="167"/>
      <c r="Y96" s="167"/>
      <c r="Z96" s="167"/>
      <c r="AA96" s="167"/>
      <c r="AB96" s="167"/>
      <c r="AC96" s="21" t="s">
        <v>5</v>
      </c>
      <c r="AD96" s="21"/>
      <c r="AE96" s="21"/>
      <c r="AF96" s="21"/>
      <c r="AG96" s="21"/>
      <c r="AH96" s="21"/>
      <c r="AI96" s="21"/>
      <c r="AJ96" s="21"/>
      <c r="AK96" s="21"/>
      <c r="AL96" s="21"/>
      <c r="AM96" s="21"/>
      <c r="AN96" s="40"/>
      <c r="AO96" s="40"/>
      <c r="AP96" s="40"/>
      <c r="AQ96" s="40"/>
      <c r="AR96" s="40"/>
      <c r="AS96" s="40"/>
      <c r="AT96" s="40"/>
      <c r="AU96" s="40"/>
      <c r="AV96" s="40"/>
      <c r="AW96" s="40"/>
      <c r="AX96" s="40"/>
      <c r="AY96" s="40"/>
      <c r="AZ96" s="40"/>
      <c r="BA96" s="34"/>
      <c r="BB96" s="34"/>
      <c r="BC96" s="34"/>
      <c r="BD96" s="34"/>
      <c r="BE96" s="34"/>
      <c r="BF96" s="34"/>
      <c r="BG96" s="34"/>
      <c r="BH96" s="34"/>
      <c r="BI96" s="34"/>
      <c r="BJ96" s="34"/>
      <c r="BK96" s="34"/>
      <c r="BL96" s="34"/>
      <c r="BM96" s="34"/>
      <c r="BN96" s="34"/>
      <c r="BO96" s="34"/>
      <c r="BP96" s="34"/>
      <c r="BQ96" s="34"/>
      <c r="BR96" s="34"/>
      <c r="BS96" s="34"/>
      <c r="BT96" s="34"/>
      <c r="BU96" s="34"/>
      <c r="BV96" s="34"/>
      <c r="BW96" s="34"/>
      <c r="BX96" s="34"/>
      <c r="BY96" s="34"/>
      <c r="BZ96" s="34"/>
      <c r="CA96" s="34"/>
      <c r="CB96" s="34"/>
      <c r="CC96" s="34"/>
      <c r="CD96" s="34"/>
      <c r="CE96" s="34"/>
      <c r="CF96" s="34"/>
      <c r="CG96" s="34"/>
      <c r="CH96" s="34"/>
      <c r="CI96" s="34"/>
      <c r="CJ96" s="34"/>
      <c r="CK96" s="34"/>
      <c r="CL96" s="34"/>
      <c r="CM96" s="34"/>
      <c r="CN96" s="34"/>
      <c r="CO96" s="34"/>
      <c r="CP96" s="34"/>
      <c r="CQ96" s="34"/>
      <c r="CR96" s="34"/>
      <c r="CS96" s="34"/>
      <c r="CT96" s="34"/>
      <c r="CU96" s="34"/>
      <c r="CV96" s="34"/>
      <c r="CW96" s="34"/>
      <c r="CX96" s="34"/>
      <c r="CY96" s="34"/>
      <c r="CZ96" s="34"/>
      <c r="DA96" s="34"/>
      <c r="DB96" s="34"/>
      <c r="DC96" s="34"/>
      <c r="DD96" s="34"/>
      <c r="DE96" s="34"/>
      <c r="DF96" s="34"/>
      <c r="DG96" s="34"/>
      <c r="DH96" s="34"/>
      <c r="DI96" s="34"/>
      <c r="DJ96" s="34"/>
      <c r="DK96" s="34"/>
      <c r="DL96" s="34"/>
      <c r="DM96" s="34"/>
      <c r="DN96" s="34"/>
      <c r="DO96" s="34"/>
      <c r="DP96" s="34"/>
      <c r="DQ96" s="34"/>
      <c r="DR96" s="34"/>
      <c r="DS96" s="34"/>
      <c r="DT96" s="34"/>
      <c r="DU96" s="34"/>
      <c r="DV96" s="34"/>
      <c r="DW96" s="34"/>
      <c r="DX96" s="34"/>
      <c r="DY96" s="34"/>
      <c r="DZ96" s="34"/>
      <c r="EA96" s="34"/>
      <c r="EB96" s="34"/>
      <c r="EC96" s="34"/>
      <c r="ED96" s="34"/>
      <c r="EE96" s="34"/>
      <c r="EF96" s="34"/>
      <c r="EG96" s="34"/>
      <c r="EH96" s="34"/>
      <c r="EI96" s="34"/>
      <c r="EJ96" s="34"/>
      <c r="EK96" s="34"/>
      <c r="EL96" s="34"/>
      <c r="EM96" s="34"/>
      <c r="EN96" s="34"/>
      <c r="EO96" s="34"/>
      <c r="EP96" s="34"/>
      <c r="EQ96" s="34"/>
      <c r="ER96" s="34"/>
      <c r="ES96" s="34"/>
      <c r="ET96" s="34"/>
      <c r="EU96" s="34"/>
      <c r="EV96" s="34"/>
      <c r="EW96" s="34"/>
      <c r="EX96" s="34"/>
      <c r="EY96" s="34"/>
      <c r="EZ96" s="34"/>
      <c r="FA96" s="34"/>
      <c r="FB96" s="34"/>
      <c r="FC96" s="34"/>
      <c r="FD96" s="34"/>
      <c r="FE96" s="34"/>
      <c r="FF96" s="34"/>
      <c r="FG96" s="34"/>
      <c r="FH96" s="34"/>
      <c r="FI96" s="34"/>
      <c r="FJ96" s="34"/>
      <c r="FK96" s="34"/>
      <c r="FL96" s="34"/>
      <c r="FM96" s="34"/>
      <c r="FN96" s="34"/>
      <c r="FO96" s="34"/>
      <c r="FP96" s="34"/>
      <c r="FQ96" s="34"/>
      <c r="FR96" s="34"/>
      <c r="FS96" s="34"/>
      <c r="FT96" s="34"/>
      <c r="FU96" s="34"/>
      <c r="FV96" s="34"/>
      <c r="FW96" s="34"/>
      <c r="FX96" s="34"/>
      <c r="FY96" s="34"/>
      <c r="FZ96" s="34"/>
      <c r="GA96" s="34"/>
      <c r="GB96" s="34"/>
      <c r="GC96" s="34"/>
      <c r="GD96" s="34"/>
      <c r="GE96" s="34"/>
      <c r="GF96" s="34"/>
      <c r="GG96" s="34"/>
      <c r="GH96" s="34"/>
      <c r="GI96" s="34"/>
      <c r="GJ96" s="34"/>
      <c r="GK96" s="34"/>
      <c r="GL96" s="34"/>
      <c r="GM96" s="34"/>
      <c r="GN96" s="34"/>
      <c r="GO96" s="34"/>
      <c r="GP96" s="34"/>
      <c r="GQ96" s="34"/>
      <c r="GR96" s="34"/>
      <c r="GS96" s="34"/>
      <c r="GT96" s="34"/>
      <c r="GU96" s="34"/>
      <c r="GV96" s="34"/>
      <c r="GW96" s="34"/>
      <c r="GX96" s="34"/>
      <c r="GY96" s="34"/>
      <c r="GZ96" s="34"/>
      <c r="HA96" s="34"/>
      <c r="HB96" s="34"/>
      <c r="HC96" s="34"/>
      <c r="HD96" s="34"/>
      <c r="HE96" s="34"/>
      <c r="HF96" s="34"/>
      <c r="HG96" s="34"/>
      <c r="HH96" s="34"/>
      <c r="HI96" s="34"/>
      <c r="HJ96" s="34"/>
      <c r="HK96" s="34"/>
      <c r="HL96" s="34"/>
      <c r="HM96" s="34"/>
      <c r="HN96" s="34"/>
      <c r="HO96" s="34"/>
      <c r="HP96" s="34"/>
      <c r="HQ96" s="34"/>
      <c r="HR96" s="34"/>
      <c r="HS96" s="34"/>
      <c r="HT96" s="34"/>
      <c r="HU96" s="34"/>
      <c r="HV96" s="34"/>
      <c r="HW96" s="34"/>
      <c r="HX96" s="34"/>
      <c r="HY96" s="34"/>
      <c r="HZ96" s="34"/>
      <c r="IA96" s="34"/>
      <c r="IB96" s="34"/>
      <c r="IC96" s="34"/>
      <c r="ID96" s="34"/>
      <c r="IE96" s="34"/>
      <c r="IF96" s="34"/>
      <c r="IG96" s="34"/>
      <c r="IH96" s="34"/>
    </row>
    <row r="97" spans="1:52" s="34" customFormat="1" ht="14.25" customHeight="1">
      <c r="A97" s="23" t="s">
        <v>11</v>
      </c>
      <c r="B97" s="21"/>
      <c r="C97" s="21"/>
      <c r="D97" s="21"/>
      <c r="E97" s="21"/>
      <c r="F97" s="21"/>
      <c r="G97" s="21"/>
      <c r="H97" s="21"/>
      <c r="I97" s="21"/>
      <c r="J97" s="21"/>
      <c r="K97" s="21"/>
      <c r="L97" s="21"/>
      <c r="M97" s="21"/>
      <c r="N97" s="21"/>
      <c r="O97" s="21"/>
      <c r="P97" s="21"/>
      <c r="Q97" s="21"/>
      <c r="R97" s="21"/>
      <c r="S97" s="21"/>
      <c r="T97" s="23" t="s">
        <v>11</v>
      </c>
      <c r="U97" s="21"/>
      <c r="V97" s="21"/>
      <c r="W97" s="21"/>
      <c r="X97" s="21"/>
      <c r="Y97" s="21"/>
      <c r="Z97" s="21"/>
      <c r="AA97" s="21"/>
      <c r="AB97" s="21"/>
      <c r="AC97" s="21"/>
      <c r="AD97" s="21"/>
      <c r="AE97" s="21"/>
      <c r="AF97" s="21"/>
      <c r="AG97" s="21"/>
      <c r="AH97" s="21"/>
      <c r="AI97" s="21"/>
      <c r="AJ97" s="21"/>
      <c r="AK97" s="21"/>
      <c r="AL97" s="21"/>
      <c r="AM97" s="21"/>
      <c r="AN97" s="40"/>
      <c r="AO97" s="40"/>
      <c r="AP97" s="40"/>
      <c r="AQ97" s="40"/>
      <c r="AR97" s="40"/>
      <c r="AS97" s="40"/>
      <c r="AT97" s="40"/>
      <c r="AU97" s="40"/>
      <c r="AV97" s="40"/>
      <c r="AW97" s="40"/>
      <c r="AX97" s="40"/>
      <c r="AY97" s="40"/>
      <c r="AZ97" s="40"/>
    </row>
    <row r="98" spans="1:52" s="34" customFormat="1" ht="11.2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40"/>
      <c r="AO98" s="40"/>
      <c r="AP98" s="40"/>
      <c r="AQ98" s="40"/>
      <c r="AR98" s="40"/>
      <c r="AS98" s="40"/>
      <c r="AT98" s="40"/>
      <c r="AU98" s="40"/>
      <c r="AV98" s="40"/>
      <c r="AW98" s="40"/>
      <c r="AX98" s="40"/>
      <c r="AY98" s="40"/>
      <c r="AZ98" s="40"/>
    </row>
    <row r="99" spans="1:242" s="34" customFormat="1" ht="16.5">
      <c r="A99" s="13"/>
      <c r="B99" s="13"/>
      <c r="C99" s="13"/>
      <c r="D99" s="13"/>
      <c r="E99" s="13"/>
      <c r="F99" s="13"/>
      <c r="G99" s="13"/>
      <c r="H99" s="13"/>
      <c r="I99" s="13"/>
      <c r="J99" s="13"/>
      <c r="K99" s="13"/>
      <c r="L99" s="13"/>
      <c r="M99" s="13"/>
      <c r="N99" s="13"/>
      <c r="O99" s="13"/>
      <c r="P99" s="132" t="s">
        <v>97</v>
      </c>
      <c r="Q99" s="132"/>
      <c r="R99" s="132"/>
      <c r="S99" s="132"/>
      <c r="T99" s="132"/>
      <c r="U99" s="132"/>
      <c r="V99" s="132"/>
      <c r="W99" s="132"/>
      <c r="X99" s="13"/>
      <c r="Y99" s="13"/>
      <c r="Z99" s="13"/>
      <c r="AA99" s="13"/>
      <c r="AB99" s="13"/>
      <c r="AC99" s="13"/>
      <c r="AD99" s="13"/>
      <c r="AE99" s="13"/>
      <c r="AF99" s="13"/>
      <c r="AG99" s="13"/>
      <c r="AH99" s="13"/>
      <c r="AI99" s="13"/>
      <c r="AJ99" s="13"/>
      <c r="AK99" s="13"/>
      <c r="AL99" s="13"/>
      <c r="AM99" s="13"/>
      <c r="AN99" s="40"/>
      <c r="AO99" s="40"/>
      <c r="AP99" s="40"/>
      <c r="AQ99" s="40"/>
      <c r="AR99" s="40"/>
      <c r="AS99" s="40"/>
      <c r="AT99" s="40"/>
      <c r="AU99" s="40"/>
      <c r="AV99" s="40"/>
      <c r="AW99" s="40"/>
      <c r="AX99" s="40"/>
      <c r="AY99" s="40"/>
      <c r="AZ99" s="40"/>
      <c r="BH99" s="79"/>
      <c r="BI99" s="79"/>
      <c r="BJ99" s="79"/>
      <c r="BK99" s="79"/>
      <c r="BL99" s="79"/>
      <c r="BM99" s="79"/>
      <c r="BN99" s="79"/>
      <c r="BO99" s="79"/>
      <c r="BP99" s="79"/>
      <c r="BQ99" s="79"/>
      <c r="BR99" s="79"/>
      <c r="BS99" s="79"/>
      <c r="BT99" s="79"/>
      <c r="BU99" s="79"/>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c r="EO99" s="79"/>
      <c r="EP99" s="79"/>
      <c r="EQ99" s="79"/>
      <c r="ER99" s="79"/>
      <c r="ES99" s="79"/>
      <c r="ET99" s="79"/>
      <c r="EU99" s="79"/>
      <c r="EV99" s="79"/>
      <c r="EW99" s="79"/>
      <c r="EX99" s="79"/>
      <c r="EY99" s="79"/>
      <c r="EZ99" s="79"/>
      <c r="FA99" s="79"/>
      <c r="FB99" s="79"/>
      <c r="FC99" s="79"/>
      <c r="FD99" s="79"/>
      <c r="FE99" s="79"/>
      <c r="FF99" s="79"/>
      <c r="FG99" s="79"/>
      <c r="FH99" s="79"/>
      <c r="FI99" s="79"/>
      <c r="FJ99" s="79"/>
      <c r="FK99" s="79"/>
      <c r="FL99" s="79"/>
      <c r="FM99" s="79"/>
      <c r="FN99" s="79"/>
      <c r="FO99" s="79"/>
      <c r="FP99" s="79"/>
      <c r="FQ99" s="79"/>
      <c r="FR99" s="79"/>
      <c r="FS99" s="79"/>
      <c r="FT99" s="79"/>
      <c r="FU99" s="79"/>
      <c r="FV99" s="79"/>
      <c r="FW99" s="79"/>
      <c r="FX99" s="79"/>
      <c r="FY99" s="79"/>
      <c r="FZ99" s="79"/>
      <c r="GA99" s="79"/>
      <c r="GB99" s="79"/>
      <c r="GC99" s="79"/>
      <c r="GD99" s="79"/>
      <c r="GE99" s="79"/>
      <c r="GF99" s="79"/>
      <c r="GG99" s="79"/>
      <c r="GH99" s="79"/>
      <c r="GI99" s="79"/>
      <c r="GJ99" s="79"/>
      <c r="GK99" s="79"/>
      <c r="GL99" s="79"/>
      <c r="GM99" s="79"/>
      <c r="GN99" s="79"/>
      <c r="GO99" s="79"/>
      <c r="GP99" s="79"/>
      <c r="GQ99" s="79"/>
      <c r="GR99" s="79"/>
      <c r="GS99" s="79"/>
      <c r="GT99" s="79"/>
      <c r="GU99" s="79"/>
      <c r="GV99" s="79"/>
      <c r="GW99" s="79"/>
      <c r="GX99" s="79"/>
      <c r="GY99" s="79"/>
      <c r="GZ99" s="79"/>
      <c r="HA99" s="79"/>
      <c r="HB99" s="79"/>
      <c r="HC99" s="79"/>
      <c r="HD99" s="79"/>
      <c r="HE99" s="79"/>
      <c r="HF99" s="79"/>
      <c r="HG99" s="79"/>
      <c r="HH99" s="79"/>
      <c r="HI99" s="79"/>
      <c r="HJ99" s="79"/>
      <c r="HK99" s="79"/>
      <c r="HL99" s="79"/>
      <c r="HM99" s="79"/>
      <c r="HN99" s="79"/>
      <c r="HO99" s="79"/>
      <c r="HP99" s="79"/>
      <c r="HQ99" s="79"/>
      <c r="HR99" s="79"/>
      <c r="HS99" s="79"/>
      <c r="HT99" s="79"/>
      <c r="HU99" s="79"/>
      <c r="HV99" s="79"/>
      <c r="HW99" s="79"/>
      <c r="HX99" s="79"/>
      <c r="HY99" s="79"/>
      <c r="HZ99" s="79"/>
      <c r="IA99" s="79"/>
      <c r="IB99" s="79"/>
      <c r="IC99" s="79"/>
      <c r="ID99" s="79"/>
      <c r="IE99" s="79"/>
      <c r="IF99" s="79"/>
      <c r="IG99" s="79"/>
      <c r="IH99" s="79"/>
    </row>
    <row r="100" spans="1:52" s="34" customFormat="1" ht="15" customHeight="1">
      <c r="A100" s="13"/>
      <c r="B100" s="13"/>
      <c r="C100" s="13"/>
      <c r="D100" s="13"/>
      <c r="E100" s="13"/>
      <c r="F100" s="13"/>
      <c r="G100" s="13"/>
      <c r="H100" s="13"/>
      <c r="I100" s="13"/>
      <c r="J100" s="13"/>
      <c r="K100" s="13"/>
      <c r="L100" s="13"/>
      <c r="M100" s="171" t="s">
        <v>98</v>
      </c>
      <c r="N100" s="171"/>
      <c r="O100" s="171"/>
      <c r="P100" s="171"/>
      <c r="Q100" s="171"/>
      <c r="R100" s="171"/>
      <c r="S100" s="171"/>
      <c r="T100" s="171"/>
      <c r="U100" s="171"/>
      <c r="V100" s="171"/>
      <c r="W100" s="171"/>
      <c r="X100" s="171"/>
      <c r="Y100" s="171"/>
      <c r="Z100" s="13"/>
      <c r="AA100" s="13"/>
      <c r="AB100" s="13"/>
      <c r="AC100" s="13"/>
      <c r="AD100" s="13"/>
      <c r="AE100" s="13"/>
      <c r="AF100" s="13"/>
      <c r="AG100" s="13"/>
      <c r="AH100" s="13"/>
      <c r="AI100" s="13"/>
      <c r="AJ100" s="13"/>
      <c r="AK100" s="13"/>
      <c r="AL100" s="13"/>
      <c r="AM100" s="13"/>
      <c r="AN100" s="40"/>
      <c r="AO100" s="40"/>
      <c r="AP100" s="40"/>
      <c r="AQ100" s="40"/>
      <c r="AR100" s="40"/>
      <c r="AS100" s="40"/>
      <c r="AT100" s="40"/>
      <c r="AU100" s="40"/>
      <c r="AV100" s="40"/>
      <c r="AW100" s="40"/>
      <c r="AX100" s="40"/>
      <c r="AY100" s="40"/>
      <c r="AZ100" s="40"/>
    </row>
    <row r="101" spans="1:59" s="34" customFormat="1" ht="15">
      <c r="A101" s="13"/>
      <c r="B101" s="13"/>
      <c r="C101" s="13"/>
      <c r="D101" s="13"/>
      <c r="E101" s="13"/>
      <c r="F101" s="170" t="s">
        <v>99</v>
      </c>
      <c r="G101" s="170"/>
      <c r="H101" s="170"/>
      <c r="I101" s="170"/>
      <c r="J101" s="170"/>
      <c r="K101" s="170"/>
      <c r="L101" s="168">
        <f>AD36</f>
        <v>0</v>
      </c>
      <c r="M101" s="168"/>
      <c r="N101" s="168"/>
      <c r="O101" s="168"/>
      <c r="P101" s="168"/>
      <c r="Q101" s="13" t="s">
        <v>19</v>
      </c>
      <c r="R101" s="169" t="str">
        <f>V34</f>
        <v>ЭПБ/Д</v>
      </c>
      <c r="S101" s="169"/>
      <c r="T101" s="169"/>
      <c r="U101" s="169"/>
      <c r="V101" s="169"/>
      <c r="W101" s="169"/>
      <c r="X101" s="169"/>
      <c r="Y101" s="169"/>
      <c r="Z101" s="169"/>
      <c r="AA101" s="169"/>
      <c r="AB101" s="13"/>
      <c r="AC101" s="13"/>
      <c r="AD101" s="13"/>
      <c r="AE101" s="13"/>
      <c r="AF101" s="13"/>
      <c r="AG101" s="13"/>
      <c r="AH101" s="13"/>
      <c r="AI101" s="13"/>
      <c r="AJ101" s="13"/>
      <c r="AK101" s="13"/>
      <c r="AL101" s="13"/>
      <c r="AM101" s="13"/>
      <c r="AN101" s="40"/>
      <c r="AO101" s="40"/>
      <c r="AP101" s="40"/>
      <c r="AQ101" s="40"/>
      <c r="AR101" s="40"/>
      <c r="AS101" s="40"/>
      <c r="AT101" s="40"/>
      <c r="AU101" s="40"/>
      <c r="AV101" s="40"/>
      <c r="AW101" s="40"/>
      <c r="AX101" s="40"/>
      <c r="AY101" s="40"/>
      <c r="AZ101" s="40"/>
      <c r="BD101" s="79"/>
      <c r="BE101" s="79"/>
      <c r="BF101" s="79"/>
      <c r="BG101" s="79"/>
    </row>
    <row r="102" spans="1:52" s="34" customFormat="1" ht="1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40"/>
      <c r="AO102" s="40"/>
      <c r="AP102" s="40"/>
      <c r="AQ102" s="40"/>
      <c r="AR102" s="40"/>
      <c r="AS102" s="40"/>
      <c r="AT102" s="40"/>
      <c r="AU102" s="40"/>
      <c r="AV102" s="40"/>
      <c r="AW102" s="40"/>
      <c r="AX102" s="40"/>
      <c r="AY102" s="40"/>
      <c r="AZ102" s="40"/>
    </row>
    <row r="103" spans="1:55" s="34" customFormat="1" ht="27.75" customHeight="1">
      <c r="A103" s="123" t="s">
        <v>79</v>
      </c>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3"/>
      <c r="AN103" s="40"/>
      <c r="AO103" s="40"/>
      <c r="AP103" s="40"/>
      <c r="AQ103" s="40"/>
      <c r="AR103" s="40"/>
      <c r="AS103" s="40"/>
      <c r="AT103" s="40"/>
      <c r="AU103" s="40"/>
      <c r="AV103" s="40"/>
      <c r="AW103" s="40"/>
      <c r="AX103" s="40"/>
      <c r="AY103" s="40"/>
      <c r="AZ103" s="40"/>
      <c r="BA103" s="79"/>
      <c r="BB103" s="79"/>
      <c r="BC103" s="79"/>
    </row>
    <row r="104" spans="1:52" s="34" customFormat="1" ht="25.5" customHeight="1">
      <c r="A104" s="120" t="str">
        <f>VLOOKUP($W$6,$BA$2:$BG$29,4,0)</f>
        <v>заместителя начальника управления - начальника отдела экспертизы Брестского областного управления Госпромнадзора Рябушева Кирилла Вячеславовича,</v>
      </c>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3"/>
      <c r="AN104" s="40"/>
      <c r="AO104" s="40"/>
      <c r="AP104" s="40"/>
      <c r="AQ104" s="40"/>
      <c r="AR104" s="40"/>
      <c r="AS104" s="40"/>
      <c r="AT104" s="40"/>
      <c r="AU104" s="40"/>
      <c r="AV104" s="40"/>
      <c r="AW104" s="40"/>
      <c r="AX104" s="40"/>
      <c r="AY104" s="40"/>
      <c r="AZ104" s="40"/>
    </row>
    <row r="105" spans="1:52" s="34" customFormat="1" ht="15">
      <c r="A105" s="120" t="s">
        <v>80</v>
      </c>
      <c r="B105" s="120"/>
      <c r="C105" s="120"/>
      <c r="D105" s="120"/>
      <c r="E105" s="120"/>
      <c r="F105" s="120"/>
      <c r="G105" s="120"/>
      <c r="H105" s="120"/>
      <c r="I105" s="120"/>
      <c r="J105" s="120"/>
      <c r="K105" s="120"/>
      <c r="L105" s="120"/>
      <c r="M105" s="120"/>
      <c r="N105" s="120"/>
      <c r="O105" s="120"/>
      <c r="P105" s="120" t="str">
        <f>VLOOKUP($W$6,$BA$2:$BG$29,5,0)</f>
        <v>20.03.2024 г. № 37-03/2024</v>
      </c>
      <c r="Q105" s="120"/>
      <c r="R105" s="120"/>
      <c r="S105" s="120"/>
      <c r="T105" s="120"/>
      <c r="U105" s="120"/>
      <c r="V105" s="120"/>
      <c r="W105" s="120"/>
      <c r="X105" s="120"/>
      <c r="Y105" s="120"/>
      <c r="Z105" s="120"/>
      <c r="AA105" s="123" t="s">
        <v>81</v>
      </c>
      <c r="AB105" s="123"/>
      <c r="AC105" s="123"/>
      <c r="AD105" s="123"/>
      <c r="AE105" s="123"/>
      <c r="AF105" s="123"/>
      <c r="AG105" s="123"/>
      <c r="AH105" s="123"/>
      <c r="AI105" s="123"/>
      <c r="AJ105" s="123"/>
      <c r="AK105" s="123"/>
      <c r="AL105" s="123"/>
      <c r="AM105" s="13"/>
      <c r="AN105" s="40"/>
      <c r="AO105" s="40"/>
      <c r="AP105" s="40"/>
      <c r="AQ105" s="40"/>
      <c r="AR105" s="40"/>
      <c r="AS105" s="40"/>
      <c r="AT105" s="40"/>
      <c r="AU105" s="40"/>
      <c r="AV105" s="40"/>
      <c r="AW105" s="40"/>
      <c r="AX105" s="40"/>
      <c r="AY105" s="40"/>
      <c r="AZ105" s="40"/>
    </row>
    <row r="106" spans="1:52" s="34" customFormat="1" ht="15" customHeight="1">
      <c r="A106" s="172">
        <f>A40</f>
        <v>0</v>
      </c>
      <c r="B106" s="172"/>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3"/>
      <c r="AN106" s="40"/>
      <c r="AO106" s="40"/>
      <c r="AP106" s="40"/>
      <c r="AQ106" s="40"/>
      <c r="AR106" s="40"/>
      <c r="AS106" s="40"/>
      <c r="AT106" s="40"/>
      <c r="AU106" s="40"/>
      <c r="AV106" s="40"/>
      <c r="AW106" s="40"/>
      <c r="AX106" s="40"/>
      <c r="AY106" s="40"/>
      <c r="AZ106" s="40"/>
    </row>
    <row r="107" spans="1:52" s="34" customFormat="1" ht="15">
      <c r="A107" s="148" t="s">
        <v>44</v>
      </c>
      <c r="B107" s="148"/>
      <c r="C107" s="148"/>
      <c r="D107" s="148"/>
      <c r="E107" s="148"/>
      <c r="F107" s="148"/>
      <c r="G107" s="148"/>
      <c r="H107" s="148"/>
      <c r="I107" s="148"/>
      <c r="J107" s="148"/>
      <c r="K107" s="148"/>
      <c r="L107" s="148"/>
      <c r="M107" s="148"/>
      <c r="N107" s="148"/>
      <c r="O107" s="148"/>
      <c r="P107" s="148"/>
      <c r="Q107" s="148"/>
      <c r="R107" s="148"/>
      <c r="S107" s="148"/>
      <c r="T107" s="148"/>
      <c r="U107" s="148"/>
      <c r="V107" s="148"/>
      <c r="W107" s="148"/>
      <c r="X107" s="148"/>
      <c r="Y107" s="148"/>
      <c r="Z107" s="148"/>
      <c r="AA107" s="148"/>
      <c r="AB107" s="148"/>
      <c r="AC107" s="148"/>
      <c r="AD107" s="148"/>
      <c r="AE107" s="148"/>
      <c r="AF107" s="148"/>
      <c r="AG107" s="148"/>
      <c r="AH107" s="148"/>
      <c r="AI107" s="148"/>
      <c r="AJ107" s="148"/>
      <c r="AK107" s="148"/>
      <c r="AL107" s="65"/>
      <c r="AM107" s="13"/>
      <c r="AN107" s="40"/>
      <c r="AO107" s="40"/>
      <c r="AP107" s="40"/>
      <c r="AQ107" s="40"/>
      <c r="AR107" s="40"/>
      <c r="AS107" s="40"/>
      <c r="AT107" s="40"/>
      <c r="AU107" s="40"/>
      <c r="AV107" s="40"/>
      <c r="AW107" s="40"/>
      <c r="AX107" s="40"/>
      <c r="AY107" s="40"/>
      <c r="AZ107" s="40"/>
    </row>
    <row r="108" spans="1:52" s="34" customFormat="1" ht="15">
      <c r="A108" s="123" t="s">
        <v>23</v>
      </c>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3"/>
      <c r="AN108" s="40"/>
      <c r="AO108" s="40"/>
      <c r="AP108" s="40"/>
      <c r="AQ108" s="40"/>
      <c r="AR108" s="40"/>
      <c r="AS108" s="40"/>
      <c r="AT108" s="40"/>
      <c r="AU108" s="40"/>
      <c r="AV108" s="40"/>
      <c r="AW108" s="40"/>
      <c r="AX108" s="40"/>
      <c r="AY108" s="40"/>
      <c r="AZ108" s="40"/>
    </row>
    <row r="109" spans="1:52" s="34" customFormat="1" ht="15">
      <c r="A109" s="172">
        <f>A43</f>
        <v>0</v>
      </c>
      <c r="B109" s="172"/>
      <c r="C109" s="172"/>
      <c r="D109" s="172"/>
      <c r="E109" s="172"/>
      <c r="F109" s="172"/>
      <c r="G109" s="172"/>
      <c r="H109" s="172"/>
      <c r="I109" s="172"/>
      <c r="J109" s="172"/>
      <c r="K109" s="172"/>
      <c r="L109" s="172"/>
      <c r="M109" s="172"/>
      <c r="N109" s="172"/>
      <c r="O109" s="172"/>
      <c r="P109" s="172"/>
      <c r="Q109" s="172"/>
      <c r="R109" s="172"/>
      <c r="S109" s="172"/>
      <c r="T109" s="172"/>
      <c r="U109" s="172"/>
      <c r="V109" s="172"/>
      <c r="W109" s="172"/>
      <c r="X109" s="172"/>
      <c r="Y109" s="172"/>
      <c r="Z109" s="172"/>
      <c r="AA109" s="172"/>
      <c r="AB109" s="172"/>
      <c r="AC109" s="172"/>
      <c r="AD109" s="172"/>
      <c r="AE109" s="172"/>
      <c r="AF109" s="172"/>
      <c r="AG109" s="172"/>
      <c r="AH109" s="172"/>
      <c r="AI109" s="172"/>
      <c r="AJ109" s="172"/>
      <c r="AK109" s="172"/>
      <c r="AL109" s="172"/>
      <c r="AM109" s="13"/>
      <c r="AN109" s="40"/>
      <c r="AO109" s="40"/>
      <c r="AP109" s="40"/>
      <c r="AQ109" s="40"/>
      <c r="AR109" s="40"/>
      <c r="AS109" s="40"/>
      <c r="AT109" s="40"/>
      <c r="AU109" s="40"/>
      <c r="AV109" s="40"/>
      <c r="AW109" s="40"/>
      <c r="AX109" s="40"/>
      <c r="AY109" s="40"/>
      <c r="AZ109" s="40"/>
    </row>
    <row r="110" spans="1:52" s="34" customFormat="1" ht="15">
      <c r="A110" s="148" t="s">
        <v>45</v>
      </c>
      <c r="B110" s="148"/>
      <c r="C110" s="148"/>
      <c r="D110" s="148"/>
      <c r="E110" s="148"/>
      <c r="F110" s="148"/>
      <c r="G110" s="148"/>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c r="AG110" s="148"/>
      <c r="AH110" s="148"/>
      <c r="AI110" s="148"/>
      <c r="AJ110" s="148"/>
      <c r="AK110" s="148"/>
      <c r="AL110" s="62"/>
      <c r="AM110" s="13"/>
      <c r="AN110" s="40"/>
      <c r="AO110" s="40"/>
      <c r="AP110" s="40"/>
      <c r="AQ110" s="40"/>
      <c r="AR110" s="40"/>
      <c r="AS110" s="40"/>
      <c r="AT110" s="40"/>
      <c r="AU110" s="40"/>
      <c r="AV110" s="40"/>
      <c r="AW110" s="40"/>
      <c r="AX110" s="40"/>
      <c r="AY110" s="40"/>
      <c r="AZ110" s="40"/>
    </row>
    <row r="111" spans="1:52" s="34" customFormat="1" ht="15">
      <c r="A111" s="155" t="s">
        <v>38</v>
      </c>
      <c r="B111" s="155"/>
      <c r="C111" s="155"/>
      <c r="D111" s="155"/>
      <c r="E111" s="155"/>
      <c r="F111" s="155"/>
      <c r="G111" s="155"/>
      <c r="H111" s="155"/>
      <c r="I111" s="155"/>
      <c r="J111" s="155"/>
      <c r="K111" s="155"/>
      <c r="L111" s="173">
        <f>L45</f>
        <v>0</v>
      </c>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c r="AL111" s="173"/>
      <c r="AM111" s="13"/>
      <c r="AN111" s="40"/>
      <c r="AO111" s="40"/>
      <c r="AP111" s="40"/>
      <c r="AQ111" s="40"/>
      <c r="AR111" s="40"/>
      <c r="AS111" s="40"/>
      <c r="AT111" s="40"/>
      <c r="AU111" s="40"/>
      <c r="AV111" s="40"/>
      <c r="AW111" s="40"/>
      <c r="AX111" s="40"/>
      <c r="AY111" s="40"/>
      <c r="AZ111" s="40"/>
    </row>
    <row r="112" spans="1:52" s="34" customFormat="1" ht="15">
      <c r="A112" s="174" t="s">
        <v>46</v>
      </c>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c r="AK112" s="174"/>
      <c r="AL112" s="174"/>
      <c r="AM112" s="13"/>
      <c r="AN112" s="40"/>
      <c r="AO112" s="40"/>
      <c r="AP112" s="40"/>
      <c r="AQ112" s="40"/>
      <c r="AR112" s="40"/>
      <c r="AS112" s="40"/>
      <c r="AT112" s="40"/>
      <c r="AU112" s="40"/>
      <c r="AV112" s="40"/>
      <c r="AW112" s="40"/>
      <c r="AX112" s="40"/>
      <c r="AY112" s="40"/>
      <c r="AZ112" s="40"/>
    </row>
    <row r="113" spans="1:52" s="34" customFormat="1" ht="26.25" customHeight="1">
      <c r="A113" s="113" t="s">
        <v>235</v>
      </c>
      <c r="B113" s="113"/>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3"/>
      <c r="AL113" s="113"/>
      <c r="AM113" s="13"/>
      <c r="AN113" s="40"/>
      <c r="AO113" s="40"/>
      <c r="AP113" s="40"/>
      <c r="AQ113" s="40"/>
      <c r="AR113" s="40"/>
      <c r="AS113" s="40"/>
      <c r="AT113" s="40"/>
      <c r="AU113" s="40"/>
      <c r="AV113" s="40"/>
      <c r="AW113" s="40"/>
      <c r="AX113" s="40"/>
      <c r="AY113" s="40"/>
      <c r="AZ113" s="40"/>
    </row>
    <row r="114" spans="1:52" s="34" customFormat="1" ht="14.25" customHeight="1">
      <c r="A114" s="114" t="s">
        <v>228</v>
      </c>
      <c r="B114" s="114"/>
      <c r="C114" s="114"/>
      <c r="D114" s="114"/>
      <c r="E114" s="114"/>
      <c r="F114" s="114"/>
      <c r="G114" s="114"/>
      <c r="H114" s="114"/>
      <c r="I114" s="114"/>
      <c r="J114" s="114"/>
      <c r="K114" s="114"/>
      <c r="L114" s="114"/>
      <c r="M114" s="114">
        <f>Q50</f>
        <v>0</v>
      </c>
      <c r="N114" s="114"/>
      <c r="O114" s="114"/>
      <c r="P114" s="114"/>
      <c r="Q114" s="114"/>
      <c r="R114" s="114"/>
      <c r="S114" s="114"/>
      <c r="T114" s="114"/>
      <c r="U114" s="114"/>
      <c r="V114" s="114"/>
      <c r="W114" s="114"/>
      <c r="X114" s="92"/>
      <c r="Y114" s="92"/>
      <c r="Z114" s="92"/>
      <c r="AA114" s="92"/>
      <c r="AB114" s="92"/>
      <c r="AC114" s="92"/>
      <c r="AD114" s="92"/>
      <c r="AE114" s="92"/>
      <c r="AF114" s="92"/>
      <c r="AG114" s="92"/>
      <c r="AH114" s="92"/>
      <c r="AI114" s="92"/>
      <c r="AJ114" s="92"/>
      <c r="AK114" s="92"/>
      <c r="AL114" s="92"/>
      <c r="AM114" s="13"/>
      <c r="AN114" s="40"/>
      <c r="AO114" s="40"/>
      <c r="AP114" s="40"/>
      <c r="AQ114" s="40"/>
      <c r="AR114" s="40"/>
      <c r="AS114" s="40"/>
      <c r="AT114" s="40"/>
      <c r="AU114" s="40"/>
      <c r="AV114" s="40"/>
      <c r="AW114" s="40"/>
      <c r="AX114" s="40"/>
      <c r="AY114" s="40"/>
      <c r="AZ114" s="40"/>
    </row>
    <row r="115" spans="1:52" s="34" customFormat="1" ht="16.5" customHeight="1">
      <c r="A115" s="175" t="s">
        <v>100</v>
      </c>
      <c r="B115" s="175"/>
      <c r="C115" s="175"/>
      <c r="D115" s="175"/>
      <c r="E115" s="175"/>
      <c r="F115" s="175"/>
      <c r="G115" s="175"/>
      <c r="H115" s="175"/>
      <c r="I115" s="175"/>
      <c r="J115" s="175"/>
      <c r="K115" s="176"/>
      <c r="L115" s="176"/>
      <c r="M115" s="176"/>
      <c r="N115" s="176"/>
      <c r="O115" s="176"/>
      <c r="P115" s="176"/>
      <c r="Q115" s="176"/>
      <c r="R115" s="176"/>
      <c r="S115" s="170" t="s">
        <v>19</v>
      </c>
      <c r="T115" s="170"/>
      <c r="U115" s="176"/>
      <c r="V115" s="176"/>
      <c r="W115" s="176"/>
      <c r="X115" s="176"/>
      <c r="Y115" s="176"/>
      <c r="Z115" s="176"/>
      <c r="AA115" s="176"/>
      <c r="AB115" s="176"/>
      <c r="AC115" s="176"/>
      <c r="AD115" s="176"/>
      <c r="AE115" s="176"/>
      <c r="AF115" s="176"/>
      <c r="AG115" s="176"/>
      <c r="AH115" s="176"/>
      <c r="AI115" s="13"/>
      <c r="AJ115" s="13"/>
      <c r="AK115" s="13"/>
      <c r="AL115" s="13"/>
      <c r="AM115" s="13"/>
      <c r="AN115" s="40"/>
      <c r="AO115" s="40"/>
      <c r="AP115" s="40"/>
      <c r="AQ115" s="40"/>
      <c r="AR115" s="40"/>
      <c r="AS115" s="40"/>
      <c r="AT115" s="40"/>
      <c r="AU115" s="40"/>
      <c r="AV115" s="40"/>
      <c r="AW115" s="40"/>
      <c r="AX115" s="40"/>
      <c r="AY115" s="40"/>
      <c r="AZ115" s="40"/>
    </row>
    <row r="116" spans="1:52" s="34" customFormat="1" ht="14.25" customHeight="1">
      <c r="A116" s="159" t="s">
        <v>101</v>
      </c>
      <c r="B116" s="159"/>
      <c r="C116" s="159"/>
      <c r="D116" s="159"/>
      <c r="E116" s="159"/>
      <c r="F116" s="159"/>
      <c r="G116" s="159"/>
      <c r="H116" s="159"/>
      <c r="I116" s="159"/>
      <c r="J116" s="159"/>
      <c r="K116" s="159"/>
      <c r="L116" s="159"/>
      <c r="M116" s="177" t="str">
        <f>SUBSTITUTE(PROPER(INDEX(n_4,MID(TEXT(AJ153,n0),1,1)+1)&amp;INDEX(n0x,MID(TEXT(AJ153,n0),2,1)+1,MID(TEXT(AJ153,n0),3,1)+1)&amp;IF(-MID(TEXT(AJ153,n0),1,3),"миллиард"&amp;VLOOKUP(MID(TEXT(AJ153,n0),3,1)*AND(MID(TEXT(AJ153,n0),2,1)-1),мил,2),"")&amp;INDEX(n_4,MID(TEXT(AJ153,n0),4,1)+1)&amp;INDEX(n0x,MID(TEXT(AJ153,n0),5,1)+1,MID(TEXT(AJ153,n0),6,1)+1)&amp;IF(-MID(TEXT(AJ153,n0),4,3),"миллион"&amp;VLOOKUP(MID(TEXT(AJ153,n0),6,1)*AND(MID(TEXT(AJ153,n0),5,1)-1),мил,2),"")&amp;INDEX(n_4,MID(TEXT(AJ153,n0),7,1)+1)&amp;INDEX(n1x,MID(TEXT(AJ153,n0),8,1)+1,MID(TEXT(AJ153,n0),9,1)+1)&amp;IF(-MID(TEXT(AJ153,n0),7,3),VLOOKUP(MID(TEXT(AJ153,n0),9,1)*AND(MID(TEXT(AJ153,n0),8,1)-1),тыс,2),"")&amp;INDEX(n_4,MID(TEXT(AJ153,n0),10,1)+1)&amp;INDEX(n0x,MID(TEXT(AJ153,n0),11,1)+1,MID(TEXT(AJ153,n0),12,1)+1)),"z"," ")&amp;IF(TRUNC(TEXT(AJ153,n0)),"","Ноль ")&amp;"рубл"&amp;VLOOKUP(MOD(MAX(MOD(MID(TEXT(AJ153,n0),11,2)-11,100),9),10),{0,"ь ";1,"я ";4,"ей "},2)&amp;RIGHT(TEXT(AJ153,n0),2)&amp;" копе"&amp;VLOOKUP(MOD(MAX(MOD(RIGHT(TEXT(AJ153,n0),2)-11,100),9),10),{0,"йка";1,"йки";4,"ек"},2)</f>
        <v>Двадцать три рубля 04 копейки</v>
      </c>
      <c r="N116" s="177"/>
      <c r="O116" s="177"/>
      <c r="P116" s="177"/>
      <c r="Q116" s="177"/>
      <c r="R116" s="177"/>
      <c r="S116" s="177"/>
      <c r="T116" s="177"/>
      <c r="U116" s="177"/>
      <c r="V116" s="177"/>
      <c r="W116" s="177"/>
      <c r="X116" s="177"/>
      <c r="Y116" s="177"/>
      <c r="Z116" s="177"/>
      <c r="AA116" s="177"/>
      <c r="AB116" s="177"/>
      <c r="AC116" s="177"/>
      <c r="AD116" s="177"/>
      <c r="AE116" s="177"/>
      <c r="AF116" s="177"/>
      <c r="AG116" s="177"/>
      <c r="AH116" s="177"/>
      <c r="AI116" s="177"/>
      <c r="AJ116" s="177"/>
      <c r="AK116" s="177"/>
      <c r="AL116" s="13"/>
      <c r="AM116" s="13"/>
      <c r="AN116" s="40"/>
      <c r="AO116" s="40"/>
      <c r="AP116" s="40"/>
      <c r="AQ116" s="40"/>
      <c r="AR116" s="40"/>
      <c r="AS116" s="40"/>
      <c r="AT116" s="40"/>
      <c r="AU116" s="40"/>
      <c r="AV116" s="40"/>
      <c r="AW116" s="40"/>
      <c r="AX116" s="40"/>
      <c r="AY116" s="40"/>
      <c r="AZ116" s="40"/>
    </row>
    <row r="117" spans="1:52" s="34" customFormat="1" ht="24" customHeight="1">
      <c r="A117" s="159" t="s">
        <v>102</v>
      </c>
      <c r="B117" s="159"/>
      <c r="C117" s="159"/>
      <c r="D117" s="159"/>
      <c r="E117" s="159"/>
      <c r="F117" s="159"/>
      <c r="G117" s="159"/>
      <c r="H117" s="159"/>
      <c r="I117" s="159"/>
      <c r="J117" s="21"/>
      <c r="K117" s="160" t="str">
        <f>SUBSTITUTE(PROPER(INDEX(n_4,MID(TEXT(AG153,n0),1,1)+1)&amp;INDEX(n0x,MID(TEXT(AG153,n0),2,1)+1,MID(TEXT(AG153,n0),3,1)+1)&amp;IF(-MID(TEXT(AG153,n0),1,3),"миллиард"&amp;VLOOKUP(MID(TEXT(AG153,n0),3,1)*AND(MID(TEXT(AG153,n0),2,1)-1),мил,2),"")&amp;INDEX(n_4,MID(TEXT(AG153,n0),4,1)+1)&amp;INDEX(n0x,MID(TEXT(AG153,n0),5,1)+1,MID(TEXT(AG153,n0),6,1)+1)&amp;IF(-MID(TEXT(AG153,n0),4,3),"миллион"&amp;VLOOKUP(MID(TEXT(AG153,n0),6,1)*AND(MID(TEXT(AG153,n0),5,1)-1),мил,2),"")&amp;INDEX(n_4,MID(TEXT(AG153,n0),7,1)+1)&amp;INDEX(n1x,MID(TEXT(AG153,n0),8,1)+1,MID(TEXT(AG153,n0),9,1)+1)&amp;IF(-MID(TEXT(AG153,n0),7,3),VLOOKUP(MID(TEXT(AG153,n0),9,1)*AND(MID(TEXT(AG153,n0),8,1)-1),тыс,2),"")&amp;INDEX(n_4,MID(TEXT(AG153,n0),10,1)+1)&amp;INDEX(n0x,MID(TEXT(AG153,n0),11,1)+1,MID(TEXT(AG153,n0),12,1)+1)),"z"," ")&amp;IF(TRUNC(TEXT(AG153,n0)),"","Ноль ")&amp;"рубл"&amp;VLOOKUP(MOD(MAX(MOD(MID(TEXT(AG153,n0),11,2)-11,100),9),10),{0,"ь ";1,"я ";4,"ей "},2)&amp;RIGHT(TEXT(AG153,n0),2)&amp;" копе"&amp;VLOOKUP(MOD(MAX(MOD(RIGHT(TEXT(AG153,n0),2)-11,100),9),10),{0,"йка";1,"йки";4,"ек"},2)</f>
        <v>Три рубля 84 копейки</v>
      </c>
      <c r="L117" s="160"/>
      <c r="M117" s="160"/>
      <c r="N117" s="160"/>
      <c r="O117" s="160"/>
      <c r="P117" s="160"/>
      <c r="Q117" s="160"/>
      <c r="R117" s="160"/>
      <c r="S117" s="160"/>
      <c r="T117" s="160"/>
      <c r="U117" s="160"/>
      <c r="V117" s="160"/>
      <c r="W117" s="160"/>
      <c r="X117" s="160"/>
      <c r="Y117" s="160"/>
      <c r="Z117" s="160"/>
      <c r="AA117" s="160"/>
      <c r="AB117" s="160"/>
      <c r="AC117" s="160"/>
      <c r="AD117" s="160"/>
      <c r="AE117" s="160"/>
      <c r="AF117" s="160"/>
      <c r="AG117" s="160"/>
      <c r="AH117" s="160"/>
      <c r="AI117" s="160"/>
      <c r="AJ117" s="160"/>
      <c r="AK117" s="160"/>
      <c r="AL117" s="13"/>
      <c r="AM117" s="13"/>
      <c r="AN117" s="40"/>
      <c r="AO117" s="40"/>
      <c r="AP117" s="40"/>
      <c r="AQ117" s="40"/>
      <c r="AR117" s="40"/>
      <c r="AS117" s="40"/>
      <c r="AT117" s="40"/>
      <c r="AU117" s="40"/>
      <c r="AV117" s="40"/>
      <c r="AW117" s="40"/>
      <c r="AX117" s="40"/>
      <c r="AY117" s="40"/>
      <c r="AZ117" s="40"/>
    </row>
    <row r="118" spans="1:52" s="34" customFormat="1" ht="1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40"/>
      <c r="AO118" s="40"/>
      <c r="AP118" s="40"/>
      <c r="AQ118" s="40"/>
      <c r="AR118" s="40"/>
      <c r="AS118" s="40"/>
      <c r="AT118" s="40"/>
      <c r="AU118" s="40"/>
      <c r="AV118" s="40"/>
      <c r="AW118" s="40"/>
      <c r="AX118" s="40"/>
      <c r="AY118" s="40"/>
      <c r="AZ118" s="40"/>
    </row>
    <row r="119" spans="1:52" s="34" customFormat="1" ht="15">
      <c r="A119" s="178" t="s">
        <v>103</v>
      </c>
      <c r="B119" s="179"/>
      <c r="C119" s="180"/>
      <c r="D119" s="181" t="s">
        <v>7</v>
      </c>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3"/>
      <c r="AA119" s="178" t="s">
        <v>104</v>
      </c>
      <c r="AB119" s="179"/>
      <c r="AC119" s="179"/>
      <c r="AD119" s="179"/>
      <c r="AE119" s="179"/>
      <c r="AF119" s="180"/>
      <c r="AG119" s="178" t="s">
        <v>105</v>
      </c>
      <c r="AH119" s="179"/>
      <c r="AI119" s="179"/>
      <c r="AJ119" s="179"/>
      <c r="AK119" s="179"/>
      <c r="AL119" s="180"/>
      <c r="AM119" s="13"/>
      <c r="AN119" s="40"/>
      <c r="AO119" s="40"/>
      <c r="AP119" s="40"/>
      <c r="AQ119" s="40"/>
      <c r="AR119" s="40"/>
      <c r="AS119" s="40"/>
      <c r="AT119" s="40"/>
      <c r="AU119" s="40"/>
      <c r="AV119" s="40"/>
      <c r="AW119" s="40"/>
      <c r="AX119" s="40"/>
      <c r="AY119" s="40"/>
      <c r="AZ119" s="40"/>
    </row>
    <row r="120" spans="1:52" s="34" customFormat="1" ht="15.75">
      <c r="A120" s="184">
        <v>1</v>
      </c>
      <c r="B120" s="185"/>
      <c r="C120" s="186"/>
      <c r="D120" s="187" t="s">
        <v>106</v>
      </c>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9"/>
      <c r="AA120" s="190" t="s">
        <v>107</v>
      </c>
      <c r="AB120" s="191"/>
      <c r="AC120" s="191"/>
      <c r="AD120" s="191"/>
      <c r="AE120" s="191"/>
      <c r="AF120" s="192"/>
      <c r="AG120" s="193">
        <v>19.2</v>
      </c>
      <c r="AH120" s="194"/>
      <c r="AI120" s="194"/>
      <c r="AJ120" s="194"/>
      <c r="AK120" s="194"/>
      <c r="AL120" s="195"/>
      <c r="AM120" s="13"/>
      <c r="AN120" s="40"/>
      <c r="AO120" s="40"/>
      <c r="AP120" s="40"/>
      <c r="AQ120" s="40"/>
      <c r="AR120" s="40"/>
      <c r="AS120" s="40"/>
      <c r="AT120" s="40"/>
      <c r="AU120" s="40"/>
      <c r="AV120" s="40"/>
      <c r="AW120" s="40"/>
      <c r="AX120" s="40"/>
      <c r="AY120" s="40"/>
      <c r="AZ120" s="40"/>
    </row>
    <row r="121" spans="1:52" s="34" customFormat="1" ht="15.75">
      <c r="A121" s="184">
        <v>2</v>
      </c>
      <c r="B121" s="185"/>
      <c r="C121" s="186"/>
      <c r="D121" s="196" t="s">
        <v>108</v>
      </c>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9"/>
      <c r="AA121" s="190" t="s">
        <v>109</v>
      </c>
      <c r="AB121" s="191"/>
      <c r="AC121" s="191"/>
      <c r="AD121" s="191"/>
      <c r="AE121" s="191"/>
      <c r="AF121" s="192"/>
      <c r="AG121" s="197">
        <v>1</v>
      </c>
      <c r="AH121" s="198"/>
      <c r="AI121" s="198"/>
      <c r="AJ121" s="198"/>
      <c r="AK121" s="198"/>
      <c r="AL121" s="199"/>
      <c r="AM121" s="13"/>
      <c r="AN121" s="40"/>
      <c r="AO121" s="40"/>
      <c r="AP121" s="40"/>
      <c r="AQ121" s="40"/>
      <c r="AR121" s="40"/>
      <c r="AS121" s="40"/>
      <c r="AT121" s="40"/>
      <c r="AU121" s="40"/>
      <c r="AV121" s="40"/>
      <c r="AW121" s="40"/>
      <c r="AX121" s="40"/>
      <c r="AY121" s="40"/>
      <c r="AZ121" s="40"/>
    </row>
    <row r="122" spans="1:52" s="34" customFormat="1" ht="17.25" customHeight="1">
      <c r="A122" s="184">
        <v>3</v>
      </c>
      <c r="B122" s="185"/>
      <c r="C122" s="186"/>
      <c r="D122" s="187" t="s">
        <v>110</v>
      </c>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9"/>
      <c r="AA122" s="200" t="s">
        <v>107</v>
      </c>
      <c r="AB122" s="201"/>
      <c r="AC122" s="201"/>
      <c r="AD122" s="201"/>
      <c r="AE122" s="201"/>
      <c r="AF122" s="202"/>
      <c r="AG122" s="203">
        <f>AG120*AG121</f>
        <v>19.2</v>
      </c>
      <c r="AH122" s="204"/>
      <c r="AI122" s="204"/>
      <c r="AJ122" s="204"/>
      <c r="AK122" s="204"/>
      <c r="AL122" s="205"/>
      <c r="AM122" s="13"/>
      <c r="AN122" s="40"/>
      <c r="AO122" s="40"/>
      <c r="AP122" s="40"/>
      <c r="AQ122" s="40"/>
      <c r="AR122" s="40"/>
      <c r="AS122" s="40"/>
      <c r="AT122" s="40"/>
      <c r="AU122" s="40"/>
      <c r="AV122" s="40"/>
      <c r="AW122" s="40"/>
      <c r="AX122" s="40"/>
      <c r="AY122" s="40"/>
      <c r="AZ122" s="40"/>
    </row>
    <row r="123" spans="1:52" s="34" customFormat="1" ht="15.75">
      <c r="A123" s="184">
        <v>4</v>
      </c>
      <c r="B123" s="185"/>
      <c r="C123" s="186"/>
      <c r="D123" s="187" t="s">
        <v>111</v>
      </c>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9"/>
      <c r="AA123" s="190" t="s">
        <v>107</v>
      </c>
      <c r="AB123" s="191"/>
      <c r="AC123" s="191"/>
      <c r="AD123" s="191"/>
      <c r="AE123" s="191"/>
      <c r="AF123" s="192"/>
      <c r="AG123" s="190">
        <f>ROUND(AG122*0.2,2)</f>
        <v>3.84</v>
      </c>
      <c r="AH123" s="191"/>
      <c r="AI123" s="191"/>
      <c r="AJ123" s="191"/>
      <c r="AK123" s="191"/>
      <c r="AL123" s="192"/>
      <c r="AM123" s="13"/>
      <c r="AN123" s="40"/>
      <c r="AO123" s="40"/>
      <c r="AP123" s="40"/>
      <c r="AQ123" s="40"/>
      <c r="AR123" s="40"/>
      <c r="AS123" s="40"/>
      <c r="AT123" s="40"/>
      <c r="AU123" s="40"/>
      <c r="AV123" s="40"/>
      <c r="AW123" s="40"/>
      <c r="AX123" s="40"/>
      <c r="AY123" s="40"/>
      <c r="AZ123" s="40"/>
    </row>
    <row r="124" spans="1:52" s="34" customFormat="1" ht="19.5" customHeight="1">
      <c r="A124" s="184">
        <v>5</v>
      </c>
      <c r="B124" s="185"/>
      <c r="C124" s="186"/>
      <c r="D124" s="196" t="s">
        <v>112</v>
      </c>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9"/>
      <c r="AA124" s="190" t="s">
        <v>107</v>
      </c>
      <c r="AB124" s="191"/>
      <c r="AC124" s="191"/>
      <c r="AD124" s="191"/>
      <c r="AE124" s="191"/>
      <c r="AF124" s="192"/>
      <c r="AG124" s="193">
        <f>SUM(AG122:AL123)</f>
        <v>23.04</v>
      </c>
      <c r="AH124" s="191"/>
      <c r="AI124" s="191"/>
      <c r="AJ124" s="191"/>
      <c r="AK124" s="191"/>
      <c r="AL124" s="192"/>
      <c r="AM124" s="13"/>
      <c r="AN124" s="40"/>
      <c r="AO124" s="40"/>
      <c r="AP124" s="40"/>
      <c r="AQ124" s="40"/>
      <c r="AR124" s="40"/>
      <c r="AS124" s="40"/>
      <c r="AT124" s="40"/>
      <c r="AU124" s="40"/>
      <c r="AV124" s="40"/>
      <c r="AW124" s="40"/>
      <c r="AX124" s="40"/>
      <c r="AY124" s="40"/>
      <c r="AZ124" s="40"/>
    </row>
    <row r="125" spans="1:52" s="34" customFormat="1" ht="19.5" customHeight="1">
      <c r="A125" s="206" t="s">
        <v>113</v>
      </c>
      <c r="B125" s="206"/>
      <c r="C125" s="206"/>
      <c r="D125" s="206"/>
      <c r="E125" s="206"/>
      <c r="F125" s="206"/>
      <c r="G125" s="206"/>
      <c r="H125" s="206"/>
      <c r="I125" s="206"/>
      <c r="J125" s="206"/>
      <c r="K125" s="206"/>
      <c r="L125" s="206"/>
      <c r="M125" s="206"/>
      <c r="N125" s="206"/>
      <c r="O125" s="206"/>
      <c r="P125" s="206"/>
      <c r="Q125" s="206"/>
      <c r="R125" s="206"/>
      <c r="S125" s="206"/>
      <c r="T125" s="206"/>
      <c r="U125" s="206"/>
      <c r="V125" s="206"/>
      <c r="W125" s="206"/>
      <c r="X125" s="206"/>
      <c r="Y125" s="206"/>
      <c r="Z125" s="206"/>
      <c r="AA125" s="206"/>
      <c r="AB125" s="206"/>
      <c r="AC125" s="206"/>
      <c r="AD125" s="206"/>
      <c r="AE125" s="206"/>
      <c r="AF125" s="206"/>
      <c r="AG125" s="206"/>
      <c r="AH125" s="206"/>
      <c r="AI125" s="206"/>
      <c r="AJ125" s="206"/>
      <c r="AK125" s="206"/>
      <c r="AL125" s="206"/>
      <c r="AM125" s="13"/>
      <c r="AN125" s="40"/>
      <c r="AO125" s="40"/>
      <c r="AP125" s="40"/>
      <c r="AQ125" s="40"/>
      <c r="AR125" s="40"/>
      <c r="AS125" s="40"/>
      <c r="AT125" s="40"/>
      <c r="AU125" s="40"/>
      <c r="AV125" s="40"/>
      <c r="AW125" s="40"/>
      <c r="AX125" s="40"/>
      <c r="AY125" s="40"/>
      <c r="AZ125" s="40"/>
    </row>
    <row r="126" spans="1:52" s="34" customFormat="1" ht="19.5" customHeight="1">
      <c r="A126" s="14"/>
      <c r="B126" s="14"/>
      <c r="C126" s="14"/>
      <c r="D126" s="14"/>
      <c r="E126" s="14"/>
      <c r="F126" s="17" t="s">
        <v>0</v>
      </c>
      <c r="G126" s="14"/>
      <c r="H126" s="14"/>
      <c r="I126" s="14"/>
      <c r="J126" s="14"/>
      <c r="K126" s="14"/>
      <c r="L126" s="14"/>
      <c r="M126" s="14"/>
      <c r="N126" s="14"/>
      <c r="O126" s="14"/>
      <c r="P126" s="14"/>
      <c r="Q126" s="14"/>
      <c r="R126" s="14"/>
      <c r="S126" s="15"/>
      <c r="T126" s="15"/>
      <c r="U126" s="14"/>
      <c r="V126" s="14"/>
      <c r="W126" s="14"/>
      <c r="X126" s="14"/>
      <c r="Y126" s="17" t="s">
        <v>1</v>
      </c>
      <c r="Z126" s="14"/>
      <c r="AA126" s="14"/>
      <c r="AB126" s="14"/>
      <c r="AC126" s="14"/>
      <c r="AD126" s="14"/>
      <c r="AE126" s="14"/>
      <c r="AF126" s="14"/>
      <c r="AG126" s="14"/>
      <c r="AH126" s="14"/>
      <c r="AI126" s="14"/>
      <c r="AJ126" s="14"/>
      <c r="AK126" s="14"/>
      <c r="AL126" s="14"/>
      <c r="AM126" s="40"/>
      <c r="AN126" s="40"/>
      <c r="AO126" s="40"/>
      <c r="AP126" s="40"/>
      <c r="AQ126" s="40"/>
      <c r="AR126" s="40"/>
      <c r="AS126" s="40"/>
      <c r="AT126" s="40"/>
      <c r="AU126" s="40"/>
      <c r="AV126" s="40"/>
      <c r="AW126" s="40"/>
      <c r="AX126" s="40"/>
      <c r="AY126" s="40"/>
      <c r="AZ126" s="40"/>
    </row>
    <row r="127" spans="1:52" s="34" customFormat="1" ht="41.25" customHeight="1">
      <c r="A127" s="115" t="str">
        <f>T92</f>
        <v>Заместитель начальника управления - начальник 
отдела экспертизы Брестского областного 
управления Госпромнадзора
___________________________К.В.Рябушев</v>
      </c>
      <c r="B127" s="115"/>
      <c r="C127" s="115"/>
      <c r="D127" s="115"/>
      <c r="E127" s="115"/>
      <c r="F127" s="115"/>
      <c r="G127" s="115"/>
      <c r="H127" s="115"/>
      <c r="I127" s="115"/>
      <c r="J127" s="115"/>
      <c r="K127" s="115"/>
      <c r="L127" s="115"/>
      <c r="M127" s="115"/>
      <c r="N127" s="115"/>
      <c r="O127" s="115"/>
      <c r="P127" s="115"/>
      <c r="Q127" s="115"/>
      <c r="R127" s="115"/>
      <c r="S127" s="115"/>
      <c r="T127" s="15"/>
      <c r="U127" s="14"/>
      <c r="V127" s="116">
        <f>A91</f>
        <v>0</v>
      </c>
      <c r="W127" s="116"/>
      <c r="X127" s="116"/>
      <c r="Y127" s="116"/>
      <c r="Z127" s="116"/>
      <c r="AA127" s="116"/>
      <c r="AB127" s="116"/>
      <c r="AC127" s="116"/>
      <c r="AD127" s="116"/>
      <c r="AE127" s="116"/>
      <c r="AF127" s="116"/>
      <c r="AG127" s="116"/>
      <c r="AH127" s="116"/>
      <c r="AI127" s="116"/>
      <c r="AJ127" s="116"/>
      <c r="AK127" s="116"/>
      <c r="AL127" s="116"/>
      <c r="AM127" s="40"/>
      <c r="AN127" s="40"/>
      <c r="AO127" s="40"/>
      <c r="AP127" s="40"/>
      <c r="AQ127" s="40"/>
      <c r="AR127" s="40"/>
      <c r="AS127" s="40"/>
      <c r="AT127" s="40"/>
      <c r="AU127" s="40"/>
      <c r="AV127" s="40"/>
      <c r="AW127" s="40"/>
      <c r="AX127" s="40"/>
      <c r="AY127" s="40"/>
      <c r="AZ127" s="40"/>
    </row>
    <row r="128" spans="1:52" s="34" customFormat="1" ht="12.75" customHeight="1">
      <c r="A128" s="115"/>
      <c r="B128" s="115"/>
      <c r="C128" s="115"/>
      <c r="D128" s="115"/>
      <c r="E128" s="115"/>
      <c r="F128" s="115"/>
      <c r="G128" s="115"/>
      <c r="H128" s="115"/>
      <c r="I128" s="115"/>
      <c r="J128" s="115"/>
      <c r="K128" s="115"/>
      <c r="L128" s="115"/>
      <c r="M128" s="115"/>
      <c r="N128" s="115"/>
      <c r="O128" s="115"/>
      <c r="P128" s="115"/>
      <c r="Q128" s="115"/>
      <c r="R128" s="115"/>
      <c r="S128" s="115"/>
      <c r="T128" s="15"/>
      <c r="U128" s="14"/>
      <c r="V128" s="14"/>
      <c r="W128" s="14"/>
      <c r="X128" s="14"/>
      <c r="Y128" s="14"/>
      <c r="Z128" s="14"/>
      <c r="AA128" s="33" t="s">
        <v>60</v>
      </c>
      <c r="AB128" s="14"/>
      <c r="AC128" s="14"/>
      <c r="AD128" s="14"/>
      <c r="AE128" s="14"/>
      <c r="AF128" s="14"/>
      <c r="AG128" s="14"/>
      <c r="AH128" s="14"/>
      <c r="AI128" s="14"/>
      <c r="AJ128" s="14"/>
      <c r="AK128" s="14"/>
      <c r="AL128" s="14"/>
      <c r="AM128" s="40"/>
      <c r="AN128" s="40"/>
      <c r="AO128" s="40"/>
      <c r="AP128" s="40"/>
      <c r="AQ128" s="40"/>
      <c r="AR128" s="40"/>
      <c r="AS128" s="40"/>
      <c r="AT128" s="40"/>
      <c r="AU128" s="40"/>
      <c r="AV128" s="40"/>
      <c r="AW128" s="40"/>
      <c r="AX128" s="40"/>
      <c r="AY128" s="40"/>
      <c r="AZ128" s="40"/>
    </row>
    <row r="129" spans="1:52" s="34" customFormat="1" ht="15">
      <c r="A129" s="115"/>
      <c r="B129" s="115"/>
      <c r="C129" s="115"/>
      <c r="D129" s="115"/>
      <c r="E129" s="115"/>
      <c r="F129" s="115"/>
      <c r="G129" s="115"/>
      <c r="H129" s="115"/>
      <c r="I129" s="115"/>
      <c r="J129" s="115"/>
      <c r="K129" s="115"/>
      <c r="L129" s="115"/>
      <c r="M129" s="115"/>
      <c r="N129" s="115"/>
      <c r="O129" s="115"/>
      <c r="P129" s="115"/>
      <c r="Q129" s="115"/>
      <c r="R129" s="115"/>
      <c r="S129" s="115"/>
      <c r="T129" s="15"/>
      <c r="U129" s="14"/>
      <c r="V129" s="207"/>
      <c r="W129" s="207"/>
      <c r="X129" s="207"/>
      <c r="Y129" s="207"/>
      <c r="Z129" s="207"/>
      <c r="AA129" s="207"/>
      <c r="AB129" s="207"/>
      <c r="AC129" s="207"/>
      <c r="AD129" s="208">
        <f>K94</f>
        <v>0</v>
      </c>
      <c r="AE129" s="208"/>
      <c r="AF129" s="208"/>
      <c r="AG129" s="208"/>
      <c r="AH129" s="208"/>
      <c r="AI129" s="208"/>
      <c r="AJ129" s="208"/>
      <c r="AK129" s="208"/>
      <c r="AL129" s="208"/>
      <c r="AM129" s="40"/>
      <c r="AN129" s="40"/>
      <c r="AO129" s="40"/>
      <c r="AP129" s="40"/>
      <c r="AQ129" s="40"/>
      <c r="AR129" s="40"/>
      <c r="AS129" s="40"/>
      <c r="AT129" s="40"/>
      <c r="AU129" s="40"/>
      <c r="AV129" s="40"/>
      <c r="AW129" s="40"/>
      <c r="AX129" s="40"/>
      <c r="AY129" s="40"/>
      <c r="AZ129" s="40"/>
    </row>
    <row r="130" spans="1:52" s="34" customFormat="1" ht="15" customHeight="1">
      <c r="A130" s="115"/>
      <c r="B130" s="115"/>
      <c r="C130" s="115"/>
      <c r="D130" s="115"/>
      <c r="E130" s="115"/>
      <c r="F130" s="115"/>
      <c r="G130" s="115"/>
      <c r="H130" s="115"/>
      <c r="I130" s="115"/>
      <c r="J130" s="115"/>
      <c r="K130" s="115"/>
      <c r="L130" s="115"/>
      <c r="M130" s="115"/>
      <c r="N130" s="115"/>
      <c r="O130" s="115"/>
      <c r="P130" s="115"/>
      <c r="Q130" s="115"/>
      <c r="R130" s="115"/>
      <c r="S130" s="115"/>
      <c r="T130" s="15"/>
      <c r="U130" s="14"/>
      <c r="V130" s="14" t="s">
        <v>10</v>
      </c>
      <c r="W130" s="14"/>
      <c r="X130" s="14"/>
      <c r="Y130" s="14"/>
      <c r="Z130" s="14"/>
      <c r="AA130" s="14"/>
      <c r="AB130" s="14"/>
      <c r="AC130" s="14"/>
      <c r="AD130" s="14"/>
      <c r="AE130" s="14"/>
      <c r="AF130" s="14"/>
      <c r="AG130" s="32" t="s">
        <v>36</v>
      </c>
      <c r="AH130" s="14"/>
      <c r="AI130" s="14"/>
      <c r="AJ130" s="14"/>
      <c r="AK130" s="14"/>
      <c r="AL130" s="14"/>
      <c r="AM130" s="40"/>
      <c r="AN130" s="40"/>
      <c r="AO130" s="40"/>
      <c r="AP130" s="40"/>
      <c r="AQ130" s="40"/>
      <c r="AR130" s="40"/>
      <c r="AS130" s="40"/>
      <c r="AT130" s="40"/>
      <c r="AU130" s="40"/>
      <c r="AV130" s="40"/>
      <c r="AW130" s="40"/>
      <c r="AX130" s="40"/>
      <c r="AY130" s="40"/>
      <c r="AZ130" s="40"/>
    </row>
    <row r="131" spans="1:52" s="34" customFormat="1" ht="15" customHeight="1">
      <c r="A131" s="14"/>
      <c r="B131" s="14"/>
      <c r="C131" s="14"/>
      <c r="D131" s="14"/>
      <c r="E131" s="14" t="s">
        <v>11</v>
      </c>
      <c r="F131" s="14"/>
      <c r="G131" s="14"/>
      <c r="H131" s="14"/>
      <c r="I131" s="14"/>
      <c r="J131" s="14"/>
      <c r="K131" s="14"/>
      <c r="L131" s="14"/>
      <c r="M131" s="14"/>
      <c r="N131" s="14"/>
      <c r="O131" s="14"/>
      <c r="P131" s="14"/>
      <c r="Q131" s="14"/>
      <c r="R131" s="14"/>
      <c r="S131" s="15"/>
      <c r="T131" s="15"/>
      <c r="U131" s="14"/>
      <c r="V131" s="14"/>
      <c r="W131" s="14"/>
      <c r="X131" s="14"/>
      <c r="Y131" s="14"/>
      <c r="AA131" s="14"/>
      <c r="AB131" s="14" t="s">
        <v>11</v>
      </c>
      <c r="AC131" s="14"/>
      <c r="AD131" s="14"/>
      <c r="AE131" s="14"/>
      <c r="AF131" s="14"/>
      <c r="AG131" s="14"/>
      <c r="AH131" s="14"/>
      <c r="AI131" s="14"/>
      <c r="AJ131" s="14"/>
      <c r="AK131" s="14"/>
      <c r="AL131" s="14"/>
      <c r="AM131" s="40"/>
      <c r="AN131" s="40"/>
      <c r="AO131" s="40"/>
      <c r="AP131" s="40"/>
      <c r="AQ131" s="40"/>
      <c r="AR131" s="40"/>
      <c r="AS131" s="40"/>
      <c r="AT131" s="40"/>
      <c r="AU131" s="40"/>
      <c r="AV131" s="40"/>
      <c r="AW131" s="40"/>
      <c r="AX131" s="40"/>
      <c r="AY131" s="40"/>
      <c r="AZ131" s="40"/>
    </row>
    <row r="132" spans="1:52" s="34" customFormat="1" ht="10.5" customHeight="1">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row>
    <row r="133" spans="1:52" s="34" customFormat="1" ht="1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40"/>
      <c r="AO133" s="40"/>
      <c r="AP133" s="40"/>
      <c r="AQ133" s="40"/>
      <c r="AR133" s="40"/>
      <c r="AS133" s="40"/>
      <c r="AT133" s="40"/>
      <c r="AU133" s="40"/>
      <c r="AV133" s="40"/>
      <c r="AW133" s="40"/>
      <c r="AX133" s="40"/>
      <c r="AY133" s="40"/>
      <c r="AZ133" s="40"/>
    </row>
    <row r="134" spans="1:52" s="34" customFormat="1" ht="15">
      <c r="A134" s="209" t="s">
        <v>47</v>
      </c>
      <c r="B134" s="209"/>
      <c r="C134" s="209"/>
      <c r="D134" s="209"/>
      <c r="E134" s="209"/>
      <c r="F134" s="209"/>
      <c r="G134" s="209"/>
      <c r="H134" s="209"/>
      <c r="I134" s="209"/>
      <c r="J134" s="209"/>
      <c r="K134" s="209"/>
      <c r="L134" s="209"/>
      <c r="M134" s="209"/>
      <c r="N134" s="209"/>
      <c r="O134" s="209"/>
      <c r="P134" s="209"/>
      <c r="Q134" s="14"/>
      <c r="R134" s="209" t="s">
        <v>1</v>
      </c>
      <c r="S134" s="209"/>
      <c r="T134" s="209"/>
      <c r="U134" s="209"/>
      <c r="V134" s="209"/>
      <c r="W134" s="209"/>
      <c r="X134" s="209"/>
      <c r="Y134" s="209"/>
      <c r="Z134" s="209"/>
      <c r="AA134" s="209"/>
      <c r="AB134" s="209"/>
      <c r="AC134" s="209"/>
      <c r="AD134" s="209"/>
      <c r="AE134" s="209"/>
      <c r="AF134" s="209"/>
      <c r="AG134" s="209"/>
      <c r="AH134" s="209"/>
      <c r="AI134" s="209"/>
      <c r="AJ134" s="209"/>
      <c r="AK134" s="209"/>
      <c r="AL134" s="209"/>
      <c r="AM134" s="13"/>
      <c r="AN134" s="40"/>
      <c r="AO134" s="40"/>
      <c r="AP134" s="40"/>
      <c r="AQ134" s="40"/>
      <c r="AR134" s="40"/>
      <c r="AS134" s="40"/>
      <c r="AT134" s="40"/>
      <c r="AU134" s="40"/>
      <c r="AV134" s="40"/>
      <c r="AW134" s="40"/>
      <c r="AX134" s="40"/>
      <c r="AY134" s="40"/>
      <c r="AZ134" s="40"/>
    </row>
    <row r="135" spans="1:52" s="34" customFormat="1" ht="15">
      <c r="A135" s="210" t="str">
        <f>VLOOKUP($W$6,$BA$2:$BG$29,3,0)</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35" s="210"/>
      <c r="C135" s="210"/>
      <c r="D135" s="210"/>
      <c r="E135" s="210"/>
      <c r="F135" s="210"/>
      <c r="G135" s="210"/>
      <c r="H135" s="210"/>
      <c r="I135" s="210"/>
      <c r="J135" s="210"/>
      <c r="K135" s="210"/>
      <c r="L135" s="210"/>
      <c r="M135" s="210"/>
      <c r="N135" s="210"/>
      <c r="O135" s="210"/>
      <c r="P135" s="210"/>
      <c r="Q135" s="14"/>
      <c r="R135" s="211">
        <f>A82</f>
        <v>0</v>
      </c>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13"/>
      <c r="AN135" s="40"/>
      <c r="AO135" s="40"/>
      <c r="AP135" s="40"/>
      <c r="AQ135" s="40"/>
      <c r="AR135" s="40"/>
      <c r="AS135" s="40"/>
      <c r="AT135" s="40"/>
      <c r="AU135" s="40"/>
      <c r="AV135" s="40"/>
      <c r="AW135" s="40"/>
      <c r="AX135" s="40"/>
      <c r="AY135" s="40"/>
      <c r="AZ135" s="40"/>
    </row>
    <row r="136" spans="1:52" s="34" customFormat="1" ht="15.75" customHeight="1">
      <c r="A136" s="210"/>
      <c r="B136" s="210"/>
      <c r="C136" s="210"/>
      <c r="D136" s="210"/>
      <c r="E136" s="210"/>
      <c r="F136" s="210"/>
      <c r="G136" s="210"/>
      <c r="H136" s="210"/>
      <c r="I136" s="210"/>
      <c r="J136" s="210"/>
      <c r="K136" s="210"/>
      <c r="L136" s="210"/>
      <c r="M136" s="210"/>
      <c r="N136" s="210"/>
      <c r="O136" s="210"/>
      <c r="P136" s="210"/>
      <c r="Q136" s="14"/>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13"/>
      <c r="AN136" s="40"/>
      <c r="AO136" s="40"/>
      <c r="AP136" s="40"/>
      <c r="AQ136" s="40"/>
      <c r="AR136" s="40"/>
      <c r="AS136" s="40"/>
      <c r="AT136" s="40"/>
      <c r="AU136" s="40"/>
      <c r="AV136" s="40"/>
      <c r="AW136" s="40"/>
      <c r="AX136" s="40"/>
      <c r="AY136" s="40"/>
      <c r="AZ136" s="40"/>
    </row>
    <row r="137" spans="1:52" s="34" customFormat="1" ht="12.75" customHeight="1">
      <c r="A137" s="210"/>
      <c r="B137" s="210"/>
      <c r="C137" s="210"/>
      <c r="D137" s="210"/>
      <c r="E137" s="210"/>
      <c r="F137" s="210"/>
      <c r="G137" s="210"/>
      <c r="H137" s="210"/>
      <c r="I137" s="210"/>
      <c r="J137" s="210"/>
      <c r="K137" s="210"/>
      <c r="L137" s="210"/>
      <c r="M137" s="210"/>
      <c r="N137" s="210"/>
      <c r="O137" s="210"/>
      <c r="P137" s="210"/>
      <c r="Q137" s="14"/>
      <c r="R137" s="20" t="s">
        <v>37</v>
      </c>
      <c r="S137" s="20"/>
      <c r="T137" s="20"/>
      <c r="U137" s="20"/>
      <c r="V137" s="20"/>
      <c r="W137" s="20"/>
      <c r="X137" s="20"/>
      <c r="Y137" s="20"/>
      <c r="Z137" s="20"/>
      <c r="AA137" s="20"/>
      <c r="AB137" s="20"/>
      <c r="AC137" s="20"/>
      <c r="AD137" s="20"/>
      <c r="AE137" s="20"/>
      <c r="AF137" s="20"/>
      <c r="AG137" s="20"/>
      <c r="AH137" s="20"/>
      <c r="AI137" s="20"/>
      <c r="AJ137" s="20"/>
      <c r="AK137" s="20"/>
      <c r="AL137" s="20"/>
      <c r="AM137" s="20"/>
      <c r="AN137" s="40"/>
      <c r="AO137" s="40"/>
      <c r="AP137" s="40"/>
      <c r="AQ137" s="40"/>
      <c r="AR137" s="40"/>
      <c r="AS137" s="40"/>
      <c r="AT137" s="40"/>
      <c r="AU137" s="40"/>
      <c r="AV137" s="40"/>
      <c r="AW137" s="40"/>
      <c r="AX137" s="40"/>
      <c r="AY137" s="40"/>
      <c r="AZ137" s="40"/>
    </row>
    <row r="138" spans="1:52" s="34" customFormat="1" ht="6" customHeight="1">
      <c r="A138" s="210"/>
      <c r="B138" s="210"/>
      <c r="C138" s="210"/>
      <c r="D138" s="210"/>
      <c r="E138" s="210"/>
      <c r="F138" s="210"/>
      <c r="G138" s="210"/>
      <c r="H138" s="210"/>
      <c r="I138" s="210"/>
      <c r="J138" s="210"/>
      <c r="K138" s="210"/>
      <c r="L138" s="210"/>
      <c r="M138" s="210"/>
      <c r="N138" s="210"/>
      <c r="O138" s="210"/>
      <c r="P138" s="210"/>
      <c r="Q138" s="14"/>
      <c r="R138" s="212">
        <f>A85</f>
        <v>0</v>
      </c>
      <c r="S138" s="212"/>
      <c r="T138" s="212"/>
      <c r="U138" s="212"/>
      <c r="V138" s="212"/>
      <c r="W138" s="212"/>
      <c r="X138" s="212"/>
      <c r="Y138" s="212"/>
      <c r="Z138" s="212"/>
      <c r="AA138" s="212"/>
      <c r="AB138" s="212"/>
      <c r="AC138" s="212"/>
      <c r="AD138" s="212"/>
      <c r="AE138" s="212"/>
      <c r="AF138" s="212"/>
      <c r="AG138" s="212"/>
      <c r="AH138" s="212"/>
      <c r="AI138" s="212"/>
      <c r="AJ138" s="212"/>
      <c r="AK138" s="212"/>
      <c r="AL138" s="212"/>
      <c r="AM138" s="13"/>
      <c r="AN138" s="40"/>
      <c r="AO138" s="40"/>
      <c r="AP138" s="40"/>
      <c r="AQ138" s="40"/>
      <c r="AR138" s="40"/>
      <c r="AS138" s="40"/>
      <c r="AT138" s="40"/>
      <c r="AU138" s="40"/>
      <c r="AV138" s="40"/>
      <c r="AW138" s="40"/>
      <c r="AX138" s="40"/>
      <c r="AY138" s="40"/>
      <c r="AZ138" s="40"/>
    </row>
    <row r="139" spans="1:52" s="34" customFormat="1" ht="23.25" customHeight="1">
      <c r="A139" s="210"/>
      <c r="B139" s="210"/>
      <c r="C139" s="210"/>
      <c r="D139" s="210"/>
      <c r="E139" s="210"/>
      <c r="F139" s="210"/>
      <c r="G139" s="210"/>
      <c r="H139" s="210"/>
      <c r="I139" s="210"/>
      <c r="J139" s="210"/>
      <c r="K139" s="210"/>
      <c r="L139" s="210"/>
      <c r="M139" s="210"/>
      <c r="N139" s="210"/>
      <c r="O139" s="210"/>
      <c r="P139" s="210"/>
      <c r="Q139" s="14"/>
      <c r="R139" s="212"/>
      <c r="S139" s="212"/>
      <c r="T139" s="212"/>
      <c r="U139" s="212"/>
      <c r="V139" s="212"/>
      <c r="W139" s="212"/>
      <c r="X139" s="212"/>
      <c r="Y139" s="212"/>
      <c r="Z139" s="212"/>
      <c r="AA139" s="212"/>
      <c r="AB139" s="212"/>
      <c r="AC139" s="212"/>
      <c r="AD139" s="212"/>
      <c r="AE139" s="212"/>
      <c r="AF139" s="212"/>
      <c r="AG139" s="212"/>
      <c r="AH139" s="212"/>
      <c r="AI139" s="212"/>
      <c r="AJ139" s="212"/>
      <c r="AK139" s="212"/>
      <c r="AL139" s="212"/>
      <c r="AM139" s="13"/>
      <c r="AN139" s="40"/>
      <c r="AO139" s="40"/>
      <c r="AP139" s="40"/>
      <c r="AQ139" s="40"/>
      <c r="AR139" s="40"/>
      <c r="AS139" s="40"/>
      <c r="AT139" s="40"/>
      <c r="AU139" s="40"/>
      <c r="AV139" s="40"/>
      <c r="AW139" s="40"/>
      <c r="AX139" s="40"/>
      <c r="AY139" s="40"/>
      <c r="AZ139" s="40"/>
    </row>
    <row r="140" spans="1:52" s="34" customFormat="1" ht="19.5" customHeight="1">
      <c r="A140" s="210"/>
      <c r="B140" s="210"/>
      <c r="C140" s="210"/>
      <c r="D140" s="210"/>
      <c r="E140" s="210"/>
      <c r="F140" s="210"/>
      <c r="G140" s="210"/>
      <c r="H140" s="210"/>
      <c r="I140" s="210"/>
      <c r="J140" s="210"/>
      <c r="K140" s="210"/>
      <c r="L140" s="210"/>
      <c r="M140" s="210"/>
      <c r="N140" s="210"/>
      <c r="O140" s="210"/>
      <c r="P140" s="210"/>
      <c r="Q140" s="14"/>
      <c r="R140" s="213" t="s">
        <v>39</v>
      </c>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13"/>
      <c r="AN140" s="40"/>
      <c r="AO140" s="40"/>
      <c r="AP140" s="40"/>
      <c r="AQ140" s="40"/>
      <c r="AR140" s="40"/>
      <c r="AS140" s="40"/>
      <c r="AT140" s="40"/>
      <c r="AU140" s="40"/>
      <c r="AV140" s="40"/>
      <c r="AW140" s="40"/>
      <c r="AX140" s="40"/>
      <c r="AY140" s="40"/>
      <c r="AZ140" s="40"/>
    </row>
    <row r="141" spans="1:52" s="34" customFormat="1" ht="15">
      <c r="A141" s="210"/>
      <c r="B141" s="210"/>
      <c r="C141" s="210"/>
      <c r="D141" s="210"/>
      <c r="E141" s="210"/>
      <c r="F141" s="210"/>
      <c r="G141" s="210"/>
      <c r="H141" s="210"/>
      <c r="I141" s="210"/>
      <c r="J141" s="210"/>
      <c r="K141" s="210"/>
      <c r="L141" s="210"/>
      <c r="M141" s="210"/>
      <c r="N141" s="210"/>
      <c r="O141" s="210"/>
      <c r="P141" s="210"/>
      <c r="Q141" s="14"/>
      <c r="R141" s="213">
        <f>A87</f>
        <v>0</v>
      </c>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40"/>
      <c r="AO141" s="40"/>
      <c r="AP141" s="40"/>
      <c r="AQ141" s="40"/>
      <c r="AR141" s="40"/>
      <c r="AS141" s="40"/>
      <c r="AT141" s="40"/>
      <c r="AU141" s="40"/>
      <c r="AV141" s="40"/>
      <c r="AW141" s="40"/>
      <c r="AX141" s="40"/>
      <c r="AY141" s="40"/>
      <c r="AZ141" s="40"/>
    </row>
    <row r="142" spans="1:52" s="34" customFormat="1" ht="30" customHeight="1">
      <c r="A142" s="210"/>
      <c r="B142" s="210"/>
      <c r="C142" s="210"/>
      <c r="D142" s="210"/>
      <c r="E142" s="210"/>
      <c r="F142" s="210"/>
      <c r="G142" s="210"/>
      <c r="H142" s="210"/>
      <c r="I142" s="210"/>
      <c r="J142" s="210"/>
      <c r="K142" s="210"/>
      <c r="L142" s="210"/>
      <c r="M142" s="210"/>
      <c r="N142" s="210"/>
      <c r="O142" s="210"/>
      <c r="P142" s="210"/>
      <c r="Q142" s="14"/>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40"/>
      <c r="AO142" s="40"/>
      <c r="AP142" s="40"/>
      <c r="AQ142" s="40"/>
      <c r="AR142" s="40"/>
      <c r="AS142" s="40"/>
      <c r="AT142" s="40"/>
      <c r="AU142" s="40"/>
      <c r="AV142" s="40"/>
      <c r="AW142" s="40"/>
      <c r="AX142" s="40"/>
      <c r="AY142" s="40"/>
      <c r="AZ142" s="40"/>
    </row>
    <row r="143" spans="1:52" s="34" customFormat="1" ht="15">
      <c r="A143" s="210"/>
      <c r="B143" s="210"/>
      <c r="C143" s="210"/>
      <c r="D143" s="210"/>
      <c r="E143" s="210"/>
      <c r="F143" s="210"/>
      <c r="G143" s="210"/>
      <c r="H143" s="210"/>
      <c r="I143" s="210"/>
      <c r="J143" s="210"/>
      <c r="K143" s="210"/>
      <c r="L143" s="210"/>
      <c r="M143" s="210"/>
      <c r="N143" s="210"/>
      <c r="O143" s="210"/>
      <c r="P143" s="210"/>
      <c r="Q143" s="14"/>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40"/>
      <c r="AO143" s="40"/>
      <c r="AP143" s="40"/>
      <c r="AQ143" s="40"/>
      <c r="AR143" s="40"/>
      <c r="AS143" s="40"/>
      <c r="AT143" s="40"/>
      <c r="AU143" s="40"/>
      <c r="AV143" s="40"/>
      <c r="AW143" s="40"/>
      <c r="AX143" s="40"/>
      <c r="AY143" s="40"/>
      <c r="AZ143" s="40"/>
    </row>
    <row r="144" spans="1:52" s="34" customFormat="1" ht="15">
      <c r="A144" s="14"/>
      <c r="B144" s="14"/>
      <c r="C144" s="14"/>
      <c r="D144" s="14"/>
      <c r="E144" s="14"/>
      <c r="F144" s="14"/>
      <c r="G144" s="14"/>
      <c r="H144" s="14"/>
      <c r="I144" s="14"/>
      <c r="J144" s="14"/>
      <c r="K144" s="14"/>
      <c r="L144" s="14"/>
      <c r="M144" s="14"/>
      <c r="N144" s="14"/>
      <c r="O144" s="14"/>
      <c r="P144" s="14"/>
      <c r="Q144" s="14"/>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40"/>
      <c r="AO144" s="40"/>
      <c r="AP144" s="40"/>
      <c r="AQ144" s="40"/>
      <c r="AR144" s="40"/>
      <c r="AS144" s="40"/>
      <c r="AT144" s="40"/>
      <c r="AU144" s="40"/>
      <c r="AV144" s="40"/>
      <c r="AW144" s="40"/>
      <c r="AX144" s="40"/>
      <c r="AY144" s="40"/>
      <c r="AZ144" s="40"/>
    </row>
    <row r="145" spans="1:52" s="34" customFormat="1" ht="15">
      <c r="A145" s="14"/>
      <c r="B145" s="14"/>
      <c r="C145" s="14"/>
      <c r="D145" s="14"/>
      <c r="E145" s="14"/>
      <c r="F145" s="14"/>
      <c r="G145" s="14"/>
      <c r="H145" s="14"/>
      <c r="I145" s="14"/>
      <c r="J145" s="14"/>
      <c r="K145" s="14"/>
      <c r="L145" s="14"/>
      <c r="M145" s="14"/>
      <c r="N145" s="217" t="s">
        <v>2</v>
      </c>
      <c r="O145" s="217"/>
      <c r="P145" s="217"/>
      <c r="Q145" s="217"/>
      <c r="R145" s="217"/>
      <c r="S145" s="169" t="str">
        <f>V34</f>
        <v>ЭПБ/Д</v>
      </c>
      <c r="T145" s="169"/>
      <c r="U145" s="169"/>
      <c r="V145" s="169"/>
      <c r="W145" s="169"/>
      <c r="X145" s="169"/>
      <c r="Y145" s="169"/>
      <c r="Z145" s="14"/>
      <c r="AA145" s="14"/>
      <c r="AB145" s="14"/>
      <c r="AC145" s="14"/>
      <c r="AD145" s="14"/>
      <c r="AE145" s="14"/>
      <c r="AF145" s="14"/>
      <c r="AG145" s="14"/>
      <c r="AH145" s="14"/>
      <c r="AI145" s="14"/>
      <c r="AJ145" s="14"/>
      <c r="AK145" s="14"/>
      <c r="AL145" s="14"/>
      <c r="AM145" s="13"/>
      <c r="AN145" s="40"/>
      <c r="AO145" s="40"/>
      <c r="AP145" s="40"/>
      <c r="AQ145" s="40"/>
      <c r="AR145" s="40"/>
      <c r="AS145" s="40"/>
      <c r="AT145" s="40"/>
      <c r="AU145" s="40"/>
      <c r="AV145" s="40"/>
      <c r="AW145" s="40"/>
      <c r="AX145" s="40"/>
      <c r="AY145" s="40"/>
      <c r="AZ145" s="40"/>
    </row>
    <row r="146" spans="1:52" s="34" customFormat="1" ht="21" customHeight="1">
      <c r="A146" s="14"/>
      <c r="B146" s="14"/>
      <c r="C146" s="14"/>
      <c r="D146" s="14"/>
      <c r="E146" s="14"/>
      <c r="F146" s="14"/>
      <c r="G146" s="14"/>
      <c r="H146" s="14"/>
      <c r="I146" s="14"/>
      <c r="J146" s="14"/>
      <c r="K146" s="14"/>
      <c r="L146" s="14"/>
      <c r="M146" s="13"/>
      <c r="N146" s="17" t="s">
        <v>3</v>
      </c>
      <c r="O146" s="14"/>
      <c r="P146" s="14"/>
      <c r="Q146" s="14"/>
      <c r="R146" s="14"/>
      <c r="S146" s="15"/>
      <c r="T146" s="15"/>
      <c r="U146" s="14"/>
      <c r="V146" s="14"/>
      <c r="W146" s="14"/>
      <c r="X146" s="14"/>
      <c r="Y146" s="14"/>
      <c r="Z146" s="14"/>
      <c r="AA146" s="14"/>
      <c r="AB146" s="14"/>
      <c r="AC146" s="14"/>
      <c r="AD146" s="14"/>
      <c r="AE146" s="14"/>
      <c r="AF146" s="14"/>
      <c r="AG146" s="14"/>
      <c r="AH146" s="14"/>
      <c r="AI146" s="14"/>
      <c r="AJ146" s="14"/>
      <c r="AK146" s="14"/>
      <c r="AL146" s="14"/>
      <c r="AM146" s="13"/>
      <c r="AN146" s="40"/>
      <c r="AO146" s="40"/>
      <c r="AP146" s="40"/>
      <c r="AQ146" s="40"/>
      <c r="AR146" s="40"/>
      <c r="AS146" s="40"/>
      <c r="AT146" s="40"/>
      <c r="AU146" s="40"/>
      <c r="AV146" s="40"/>
      <c r="AW146" s="40"/>
      <c r="AX146" s="40"/>
      <c r="AY146" s="40"/>
      <c r="AZ146" s="40"/>
    </row>
    <row r="147" spans="1:52" s="34" customFormat="1" ht="15" customHeight="1">
      <c r="A147" s="18"/>
      <c r="B147" s="218" t="s">
        <v>52</v>
      </c>
      <c r="C147" s="218"/>
      <c r="D147" s="218"/>
      <c r="E147" s="218"/>
      <c r="F147" s="218"/>
      <c r="G147" s="218"/>
      <c r="H147" s="218"/>
      <c r="I147" s="218"/>
      <c r="J147" s="218"/>
      <c r="K147" s="218"/>
      <c r="L147" s="219" t="str">
        <f>V34</f>
        <v>ЭПБ/Д</v>
      </c>
      <c r="M147" s="219"/>
      <c r="N147" s="219"/>
      <c r="O147" s="219"/>
      <c r="P147" s="219"/>
      <c r="Q147" s="219"/>
      <c r="R147" s="219"/>
      <c r="S147" s="219"/>
      <c r="T147" s="219"/>
      <c r="U147" s="14" t="s">
        <v>6</v>
      </c>
      <c r="V147" s="14"/>
      <c r="W147" s="220">
        <f>AD36</f>
        <v>0</v>
      </c>
      <c r="X147" s="220"/>
      <c r="Y147" s="220"/>
      <c r="Z147" s="220"/>
      <c r="AA147" s="220"/>
      <c r="AB147" s="220"/>
      <c r="AC147" s="35" t="str">
        <f>AJ36</f>
        <v> г.</v>
      </c>
      <c r="AD147" s="14"/>
      <c r="AE147" s="14"/>
      <c r="AF147" s="14"/>
      <c r="AG147" s="14"/>
      <c r="AH147" s="14"/>
      <c r="AI147" s="14"/>
      <c r="AJ147" s="14"/>
      <c r="AK147" s="14"/>
      <c r="AL147" s="14"/>
      <c r="AM147" s="13"/>
      <c r="AN147" s="40"/>
      <c r="AO147" s="40"/>
      <c r="AP147" s="40"/>
      <c r="AQ147" s="40"/>
      <c r="AR147" s="40"/>
      <c r="AS147" s="40"/>
      <c r="AT147" s="40"/>
      <c r="AU147" s="40"/>
      <c r="AV147" s="40"/>
      <c r="AW147" s="40"/>
      <c r="AX147" s="40"/>
      <c r="AY147" s="40"/>
      <c r="AZ147" s="40"/>
    </row>
    <row r="148" spans="1:52" s="34" customFormat="1" ht="18.75" customHeight="1">
      <c r="A148" s="17" t="s">
        <v>4</v>
      </c>
      <c r="B148" s="221"/>
      <c r="C148" s="221"/>
      <c r="D148" s="17" t="s">
        <v>4</v>
      </c>
      <c r="E148" s="222"/>
      <c r="F148" s="222"/>
      <c r="G148" s="222"/>
      <c r="H148" s="222"/>
      <c r="I148" s="222"/>
      <c r="J148" s="222"/>
      <c r="K148" s="222"/>
      <c r="L148" s="39" t="s">
        <v>5</v>
      </c>
      <c r="M148" s="14"/>
      <c r="N148" s="14"/>
      <c r="O148" s="36"/>
      <c r="P148" s="36"/>
      <c r="Q148" s="36"/>
      <c r="R148" s="36"/>
      <c r="S148" s="36"/>
      <c r="T148" s="36"/>
      <c r="U148" s="14"/>
      <c r="V148" s="14"/>
      <c r="W148" s="30"/>
      <c r="X148" s="30"/>
      <c r="Y148" s="30"/>
      <c r="Z148" s="30"/>
      <c r="AA148" s="30"/>
      <c r="AB148" s="30"/>
      <c r="AC148" s="30"/>
      <c r="AD148" s="14"/>
      <c r="AE148" s="14"/>
      <c r="AF148" s="14"/>
      <c r="AG148" s="14"/>
      <c r="AH148" s="14"/>
      <c r="AI148" s="14"/>
      <c r="AJ148" s="14"/>
      <c r="AK148" s="14"/>
      <c r="AL148" s="14"/>
      <c r="AM148" s="13"/>
      <c r="AN148" s="40"/>
      <c r="AO148" s="40"/>
      <c r="AP148" s="40"/>
      <c r="AQ148" s="40"/>
      <c r="AR148" s="40"/>
      <c r="AS148" s="40"/>
      <c r="AT148" s="40"/>
      <c r="AU148" s="40"/>
      <c r="AV148" s="40"/>
      <c r="AW148" s="40"/>
      <c r="AX148" s="40"/>
      <c r="AY148" s="40"/>
      <c r="AZ148" s="40"/>
    </row>
    <row r="149" spans="1:52" s="34" customFormat="1" ht="33" customHeight="1">
      <c r="A149" s="225" t="s">
        <v>57</v>
      </c>
      <c r="B149" s="225"/>
      <c r="C149" s="225"/>
      <c r="D149" s="225"/>
      <c r="E149" s="225"/>
      <c r="F149" s="225"/>
      <c r="G149" s="225"/>
      <c r="H149" s="225"/>
      <c r="I149" s="225"/>
      <c r="J149" s="225"/>
      <c r="K149" s="225"/>
      <c r="L149" s="225"/>
      <c r="M149" s="225"/>
      <c r="N149" s="225"/>
      <c r="O149" s="225"/>
      <c r="P149" s="225"/>
      <c r="Q149" s="225"/>
      <c r="R149" s="225"/>
      <c r="S149" s="225"/>
      <c r="T149" s="225"/>
      <c r="U149" s="225"/>
      <c r="V149" s="225"/>
      <c r="W149" s="225"/>
      <c r="X149" s="225"/>
      <c r="Y149" s="225"/>
      <c r="Z149" s="225"/>
      <c r="AA149" s="225"/>
      <c r="AB149" s="225"/>
      <c r="AC149" s="225"/>
      <c r="AD149" s="225"/>
      <c r="AE149" s="225"/>
      <c r="AF149" s="225"/>
      <c r="AG149" s="225"/>
      <c r="AH149" s="225"/>
      <c r="AI149" s="225"/>
      <c r="AJ149" s="225"/>
      <c r="AK149" s="225"/>
      <c r="AL149" s="225"/>
      <c r="AM149" s="13"/>
      <c r="AN149" s="40"/>
      <c r="AO149" s="40"/>
      <c r="AP149" s="40"/>
      <c r="AQ149" s="40"/>
      <c r="AR149" s="40"/>
      <c r="AS149" s="40"/>
      <c r="AT149" s="40"/>
      <c r="AU149" s="40"/>
      <c r="AV149" s="40"/>
      <c r="AW149" s="40"/>
      <c r="AX149" s="40"/>
      <c r="AY149" s="40"/>
      <c r="AZ149" s="40"/>
    </row>
    <row r="150" spans="1:52" s="34" customFormat="1" ht="15">
      <c r="A150" s="14"/>
      <c r="B150" s="14"/>
      <c r="C150" s="14"/>
      <c r="D150" s="14"/>
      <c r="E150" s="14"/>
      <c r="F150" s="14"/>
      <c r="G150" s="14"/>
      <c r="H150" s="14"/>
      <c r="I150" s="14"/>
      <c r="J150" s="14"/>
      <c r="K150" s="14"/>
      <c r="L150" s="14"/>
      <c r="M150" s="14"/>
      <c r="N150" s="14"/>
      <c r="O150" s="14"/>
      <c r="P150" s="14"/>
      <c r="Q150" s="14"/>
      <c r="R150" s="14"/>
      <c r="S150" s="15"/>
      <c r="T150" s="15"/>
      <c r="U150" s="14"/>
      <c r="V150" s="14"/>
      <c r="W150" s="14"/>
      <c r="X150" s="14"/>
      <c r="Y150" s="14"/>
      <c r="Z150" s="14"/>
      <c r="AA150" s="14"/>
      <c r="AB150" s="14"/>
      <c r="AC150" s="14"/>
      <c r="AD150" s="14"/>
      <c r="AE150" s="14"/>
      <c r="AF150" s="14"/>
      <c r="AG150" s="14"/>
      <c r="AH150" s="14"/>
      <c r="AI150" s="14"/>
      <c r="AJ150" s="14"/>
      <c r="AK150" s="14"/>
      <c r="AL150" s="14"/>
      <c r="AM150" s="13"/>
      <c r="AN150" s="40"/>
      <c r="AO150" s="40"/>
      <c r="AP150" s="40"/>
      <c r="AQ150" s="40"/>
      <c r="AR150" s="40"/>
      <c r="AS150" s="40"/>
      <c r="AT150" s="40"/>
      <c r="AU150" s="40"/>
      <c r="AV150" s="40"/>
      <c r="AW150" s="40"/>
      <c r="AX150" s="40"/>
      <c r="AY150" s="40"/>
      <c r="AZ150" s="40"/>
    </row>
    <row r="151" spans="1:52" s="34" customFormat="1" ht="60.75" customHeight="1">
      <c r="A151" s="178" t="s">
        <v>103</v>
      </c>
      <c r="B151" s="179"/>
      <c r="C151" s="180"/>
      <c r="D151" s="181" t="s">
        <v>7</v>
      </c>
      <c r="E151" s="182"/>
      <c r="F151" s="182"/>
      <c r="G151" s="182"/>
      <c r="H151" s="182"/>
      <c r="I151" s="182"/>
      <c r="J151" s="182"/>
      <c r="K151" s="182"/>
      <c r="L151" s="182"/>
      <c r="M151" s="182"/>
      <c r="N151" s="182"/>
      <c r="O151" s="182"/>
      <c r="P151" s="182"/>
      <c r="Q151" s="182"/>
      <c r="R151" s="182"/>
      <c r="S151" s="182"/>
      <c r="T151" s="182"/>
      <c r="U151" s="182"/>
      <c r="V151" s="182"/>
      <c r="W151" s="183"/>
      <c r="X151" s="214" t="s">
        <v>114</v>
      </c>
      <c r="Y151" s="215"/>
      <c r="Z151" s="216"/>
      <c r="AA151" s="214" t="s">
        <v>115</v>
      </c>
      <c r="AB151" s="215"/>
      <c r="AC151" s="216"/>
      <c r="AD151" s="214" t="s">
        <v>54</v>
      </c>
      <c r="AE151" s="215"/>
      <c r="AF151" s="216"/>
      <c r="AG151" s="214" t="s">
        <v>55</v>
      </c>
      <c r="AH151" s="215"/>
      <c r="AI151" s="216"/>
      <c r="AJ151" s="214" t="s">
        <v>56</v>
      </c>
      <c r="AK151" s="215"/>
      <c r="AL151" s="216"/>
      <c r="AM151" s="13"/>
      <c r="AN151" s="40"/>
      <c r="AO151" s="40"/>
      <c r="AP151" s="40"/>
      <c r="AQ151" s="40"/>
      <c r="AR151" s="40"/>
      <c r="AS151" s="40"/>
      <c r="AT151" s="40"/>
      <c r="AU151" s="40"/>
      <c r="AV151" s="40"/>
      <c r="AW151" s="40"/>
      <c r="AX151" s="40"/>
      <c r="AY151" s="40"/>
      <c r="AZ151" s="40"/>
    </row>
    <row r="152" spans="1:52" s="34" customFormat="1" ht="42.75" customHeight="1">
      <c r="A152" s="235">
        <v>1</v>
      </c>
      <c r="B152" s="235"/>
      <c r="C152" s="235"/>
      <c r="D152" s="236" t="s">
        <v>236</v>
      </c>
      <c r="E152" s="236"/>
      <c r="F152" s="236"/>
      <c r="G152" s="236"/>
      <c r="H152" s="236"/>
      <c r="I152" s="236"/>
      <c r="J152" s="236"/>
      <c r="K152" s="236"/>
      <c r="L152" s="236"/>
      <c r="M152" s="236"/>
      <c r="N152" s="236"/>
      <c r="O152" s="236"/>
      <c r="P152" s="236"/>
      <c r="Q152" s="236"/>
      <c r="R152" s="236"/>
      <c r="S152" s="236"/>
      <c r="T152" s="236"/>
      <c r="U152" s="236"/>
      <c r="V152" s="236"/>
      <c r="W152" s="236"/>
      <c r="X152" s="237">
        <f>AG121</f>
        <v>1</v>
      </c>
      <c r="Y152" s="237"/>
      <c r="Z152" s="237"/>
      <c r="AA152" s="223">
        <f>AG120</f>
        <v>19.2</v>
      </c>
      <c r="AB152" s="224"/>
      <c r="AC152" s="224"/>
      <c r="AD152" s="224">
        <f>X152*AA152</f>
        <v>19.2</v>
      </c>
      <c r="AE152" s="224"/>
      <c r="AF152" s="224"/>
      <c r="AG152" s="224">
        <f>ROUND(AD152*0.2,2)</f>
        <v>3.84</v>
      </c>
      <c r="AH152" s="224"/>
      <c r="AI152" s="224"/>
      <c r="AJ152" s="226">
        <f>AD152+AG152</f>
        <v>23.04</v>
      </c>
      <c r="AK152" s="227"/>
      <c r="AL152" s="228"/>
      <c r="AM152" s="13"/>
      <c r="AN152" s="40"/>
      <c r="AO152" s="40"/>
      <c r="AP152" s="40"/>
      <c r="AQ152" s="40"/>
      <c r="AR152" s="40"/>
      <c r="AS152" s="40"/>
      <c r="AT152" s="40"/>
      <c r="AU152" s="40"/>
      <c r="AV152" s="40"/>
      <c r="AW152" s="40"/>
      <c r="AX152" s="40"/>
      <c r="AY152" s="40"/>
      <c r="AZ152" s="40"/>
    </row>
    <row r="153" spans="1:52" s="34" customFormat="1" ht="15.75" thickBot="1">
      <c r="A153" s="14"/>
      <c r="B153" s="14"/>
      <c r="C153" s="14"/>
      <c r="D153" s="14"/>
      <c r="E153" s="14"/>
      <c r="F153" s="14"/>
      <c r="G153" s="14"/>
      <c r="H153" s="14"/>
      <c r="I153" s="14"/>
      <c r="J153" s="14"/>
      <c r="K153" s="14"/>
      <c r="L153" s="14"/>
      <c r="M153" s="14"/>
      <c r="N153" s="14"/>
      <c r="O153" s="14"/>
      <c r="P153" s="14"/>
      <c r="Q153" s="14"/>
      <c r="R153" s="14"/>
      <c r="S153" s="15"/>
      <c r="T153" s="14"/>
      <c r="U153" s="14"/>
      <c r="V153" s="14"/>
      <c r="W153" s="14"/>
      <c r="X153" s="19" t="s">
        <v>8</v>
      </c>
      <c r="Y153" s="14"/>
      <c r="Z153" s="14"/>
      <c r="AA153" s="31"/>
      <c r="AB153" s="31"/>
      <c r="AC153" s="31"/>
      <c r="AD153" s="229">
        <f>SUMIF(AD152:AF152,"&gt;0",AD152:AF152)</f>
        <v>19.2</v>
      </c>
      <c r="AE153" s="229"/>
      <c r="AF153" s="229"/>
      <c r="AG153" s="229">
        <f>SUMIF(AG152:AI152,"&gt;0",AG152:AI152)</f>
        <v>3.84</v>
      </c>
      <c r="AH153" s="229"/>
      <c r="AI153" s="229"/>
      <c r="AJ153" s="230">
        <f>SUMIF(AJ152:AL152,"&gt;0",AJ152:AL152)</f>
        <v>23.04</v>
      </c>
      <c r="AK153" s="231"/>
      <c r="AL153" s="232"/>
      <c r="AM153" s="13"/>
      <c r="AN153" s="40"/>
      <c r="AO153" s="40"/>
      <c r="AP153" s="40"/>
      <c r="AQ153" s="40"/>
      <c r="AR153" s="40"/>
      <c r="AS153" s="40"/>
      <c r="AT153" s="40"/>
      <c r="AU153" s="40"/>
      <c r="AV153" s="40"/>
      <c r="AW153" s="40"/>
      <c r="AX153" s="40"/>
      <c r="AY153" s="40"/>
      <c r="AZ153" s="40"/>
    </row>
    <row r="154" spans="1:52" s="34" customFormat="1" ht="15">
      <c r="A154" s="233" t="s">
        <v>58</v>
      </c>
      <c r="B154" s="233"/>
      <c r="C154" s="233"/>
      <c r="D154" s="233"/>
      <c r="E154" s="233"/>
      <c r="F154" s="233"/>
      <c r="G154" s="233"/>
      <c r="H154" s="233"/>
      <c r="I154" s="233"/>
      <c r="J154" s="233"/>
      <c r="K154" s="233"/>
      <c r="L154" s="233"/>
      <c r="M154" s="233"/>
      <c r="N154" s="233"/>
      <c r="O154" s="233"/>
      <c r="P154" s="233"/>
      <c r="Q154" s="233"/>
      <c r="R154" s="233"/>
      <c r="S154" s="233"/>
      <c r="T154" s="233"/>
      <c r="U154" s="233"/>
      <c r="V154" s="233"/>
      <c r="W154" s="233"/>
      <c r="X154" s="233"/>
      <c r="Y154" s="233"/>
      <c r="Z154" s="233"/>
      <c r="AA154" s="233"/>
      <c r="AB154" s="233"/>
      <c r="AC154" s="233"/>
      <c r="AD154" s="233"/>
      <c r="AE154" s="233"/>
      <c r="AF154" s="233"/>
      <c r="AG154" s="233"/>
      <c r="AH154" s="233"/>
      <c r="AI154" s="233"/>
      <c r="AJ154" s="233"/>
      <c r="AK154" s="233"/>
      <c r="AL154" s="233"/>
      <c r="AM154" s="13"/>
      <c r="AN154" s="40"/>
      <c r="AO154" s="40"/>
      <c r="AP154" s="40"/>
      <c r="AQ154" s="40"/>
      <c r="AR154" s="40"/>
      <c r="AS154" s="40"/>
      <c r="AT154" s="40"/>
      <c r="AU154" s="40"/>
      <c r="AV154" s="40"/>
      <c r="AW154" s="40"/>
      <c r="AX154" s="40"/>
      <c r="AY154" s="40"/>
      <c r="AZ154" s="40"/>
    </row>
    <row r="155" spans="1:52" s="34" customFormat="1" ht="15">
      <c r="A155" s="233" t="s">
        <v>53</v>
      </c>
      <c r="B155" s="233"/>
      <c r="C155" s="233"/>
      <c r="D155" s="233"/>
      <c r="E155" s="233"/>
      <c r="F155" s="233"/>
      <c r="G155" s="233"/>
      <c r="H155" s="234" t="str">
        <f>SUBSTITUTE(PROPER(INDEX(n_4,MID(TEXT(AJ153,n0),1,1)+1)&amp;INDEX(n0x,MID(TEXT(AJ153,n0),2,1)+1,MID(TEXT(AJ153,n0),3,1)+1)&amp;IF(-MID(TEXT(AJ153,n0),1,3),"миллиард"&amp;VLOOKUP(MID(TEXT(AJ153,n0),3,1)*AND(MID(TEXT(AJ153,n0),2,1)-1),мил,2),"")&amp;INDEX(n_4,MID(TEXT(AJ153,n0),4,1)+1)&amp;INDEX(n0x,MID(TEXT(AJ153,n0),5,1)+1,MID(TEXT(AJ153,n0),6,1)+1)&amp;IF(-MID(TEXT(AJ153,n0),4,3),"миллион"&amp;VLOOKUP(MID(TEXT(AJ153,n0),6,1)*AND(MID(TEXT(AJ153,n0),5,1)-1),мил,2),"")&amp;INDEX(n_4,MID(TEXT(AJ153,n0),7,1)+1)&amp;INDEX(n1x,MID(TEXT(AJ153,n0),8,1)+1,MID(TEXT(AJ153,n0),9,1)+1)&amp;IF(-MID(TEXT(AJ153,n0),7,3),VLOOKUP(MID(TEXT(AJ153,n0),9,1)*AND(MID(TEXT(AJ153,n0),8,1)-1),тыс,2),"")&amp;INDEX(n_4,MID(TEXT(AJ153,n0),10,1)+1)&amp;INDEX(n0x,MID(TEXT(AJ153,n0),11,1)+1,MID(TEXT(AJ153,n0),12,1)+1)),"z"," ")&amp;IF(TRUNC(TEXT(AJ153,n0)),"","Ноль ")&amp;"рубл"&amp;VLOOKUP(MOD(MAX(MOD(MID(TEXT(AJ153,n0),11,2)-11,100),9),10),{0,"ь ";1,"я ";4,"ей "},2)&amp;RIGHT(TEXT(AJ153,n0),2)&amp;" копе"&amp;VLOOKUP(MOD(MAX(MOD(RIGHT(TEXT(AJ153,n0),2)-11,100),9),10),{0,"йка";1,"йки";4,"ек"},2)</f>
        <v>Двадцать три рубля 04 копейки</v>
      </c>
      <c r="I155" s="234"/>
      <c r="J155" s="234"/>
      <c r="K155" s="234"/>
      <c r="L155" s="234"/>
      <c r="M155" s="234"/>
      <c r="N155" s="234"/>
      <c r="O155" s="234"/>
      <c r="P155" s="234"/>
      <c r="Q155" s="234"/>
      <c r="R155" s="234"/>
      <c r="S155" s="234"/>
      <c r="T155" s="234"/>
      <c r="U155" s="234"/>
      <c r="V155" s="234"/>
      <c r="W155" s="234"/>
      <c r="X155" s="234"/>
      <c r="Y155" s="234"/>
      <c r="Z155" s="234"/>
      <c r="AA155" s="234"/>
      <c r="AB155" s="234"/>
      <c r="AC155" s="234"/>
      <c r="AD155" s="234"/>
      <c r="AE155" s="234"/>
      <c r="AF155" s="234"/>
      <c r="AG155" s="234"/>
      <c r="AH155" s="234"/>
      <c r="AI155" s="234"/>
      <c r="AJ155" s="234"/>
      <c r="AK155" s="234"/>
      <c r="AL155" s="234"/>
      <c r="AM155" s="13"/>
      <c r="AN155" s="40"/>
      <c r="AO155" s="40"/>
      <c r="AP155" s="40"/>
      <c r="AQ155" s="40"/>
      <c r="AR155" s="40"/>
      <c r="AS155" s="40"/>
      <c r="AT155" s="40"/>
      <c r="AU155" s="40"/>
      <c r="AV155" s="40"/>
      <c r="AW155" s="40"/>
      <c r="AX155" s="40"/>
      <c r="AY155" s="40"/>
      <c r="AZ155" s="40"/>
    </row>
    <row r="156" spans="1:52" s="34" customFormat="1" ht="15" customHeight="1">
      <c r="A156" s="14" t="s">
        <v>18</v>
      </c>
      <c r="B156" s="14"/>
      <c r="C156" s="14"/>
      <c r="D156" s="14"/>
      <c r="E156" s="14"/>
      <c r="F156" s="14"/>
      <c r="G156" s="14"/>
      <c r="H156" s="239" t="str">
        <f>SUBSTITUTE(PROPER(INDEX(n_4,MID(TEXT(AG153,n0),1,1)+1)&amp;INDEX(n0x,MID(TEXT(AG153,n0),2,1)+1,MID(TEXT(AG153,n0),3,1)+1)&amp;IF(-MID(TEXT(AG153,n0),1,3),"миллиард"&amp;VLOOKUP(MID(TEXT(AG153,n0),3,1)*AND(MID(TEXT(AG153,n0),2,1)-1),мил,2),"")&amp;INDEX(n_4,MID(TEXT(AG153,n0),4,1)+1)&amp;INDEX(n0x,MID(TEXT(AG153,n0),5,1)+1,MID(TEXT(AG153,n0),6,1)+1)&amp;IF(-MID(TEXT(AG153,n0),4,3),"миллион"&amp;VLOOKUP(MID(TEXT(AG153,n0),6,1)*AND(MID(TEXT(AG153,n0),5,1)-1),мил,2),"")&amp;INDEX(n_4,MID(TEXT(AG153,n0),7,1)+1)&amp;INDEX(n1x,MID(TEXT(AG153,n0),8,1)+1,MID(TEXT(AG153,n0),9,1)+1)&amp;IF(-MID(TEXT(AG153,n0),7,3),VLOOKUP(MID(TEXT(AG153,n0),9,1)*AND(MID(TEXT(AG153,n0),8,1)-1),тыс,2),"")&amp;INDEX(n_4,MID(TEXT(AG153,n0),10,1)+1)&amp;INDEX(n0x,MID(TEXT(AG153,n0),11,1)+1,MID(TEXT(AG153,n0),12,1)+1)),"z"," ")&amp;IF(TRUNC(TEXT(AG153,n0)),"","Ноль ")&amp;"рубл"&amp;VLOOKUP(MOD(MAX(MOD(MID(TEXT(AG153,n0),11,2)-11,100),9),10),{0,"ь ";1,"я ";4,"ей "},2)&amp;RIGHT(TEXT(AG153,n0),2)&amp;" копе"&amp;VLOOKUP(MOD(MAX(MOD(RIGHT(TEXT(AG153,n0),2)-11,100),9),10),{0,"йка";1,"йки";4,"ек"},2)</f>
        <v>Три рубля 84 копейки</v>
      </c>
      <c r="I156" s="239"/>
      <c r="J156" s="239"/>
      <c r="K156" s="239"/>
      <c r="L156" s="239"/>
      <c r="M156" s="239"/>
      <c r="N156" s="239"/>
      <c r="O156" s="239"/>
      <c r="P156" s="239"/>
      <c r="Q156" s="239"/>
      <c r="R156" s="239"/>
      <c r="S156" s="239"/>
      <c r="T156" s="239"/>
      <c r="U156" s="239"/>
      <c r="V156" s="239"/>
      <c r="W156" s="239"/>
      <c r="X156" s="239"/>
      <c r="Y156" s="239"/>
      <c r="Z156" s="239"/>
      <c r="AA156" s="239"/>
      <c r="AB156" s="239"/>
      <c r="AC156" s="239"/>
      <c r="AD156" s="239"/>
      <c r="AE156" s="239"/>
      <c r="AF156" s="239"/>
      <c r="AG156" s="239"/>
      <c r="AH156" s="239"/>
      <c r="AI156" s="239"/>
      <c r="AJ156" s="239"/>
      <c r="AK156" s="239"/>
      <c r="AL156" s="239"/>
      <c r="AM156" s="13"/>
      <c r="AN156" s="40"/>
      <c r="AO156" s="40"/>
      <c r="AP156" s="40"/>
      <c r="AQ156" s="40"/>
      <c r="AR156" s="40"/>
      <c r="AS156" s="40"/>
      <c r="AT156" s="40"/>
      <c r="AU156" s="40"/>
      <c r="AV156" s="40"/>
      <c r="AW156" s="40"/>
      <c r="AX156" s="40"/>
      <c r="AY156" s="40"/>
      <c r="AZ156" s="40"/>
    </row>
    <row r="157" spans="1:52" s="34" customFormat="1" ht="15">
      <c r="A157" s="233" t="s">
        <v>75</v>
      </c>
      <c r="B157" s="233"/>
      <c r="C157" s="233"/>
      <c r="D157" s="233"/>
      <c r="E157" s="233"/>
      <c r="F157" s="233"/>
      <c r="G157" s="233"/>
      <c r="H157" s="233"/>
      <c r="I157" s="233"/>
      <c r="J157" s="233"/>
      <c r="K157" s="233"/>
      <c r="L157" s="233"/>
      <c r="M157" s="233"/>
      <c r="N157" s="233"/>
      <c r="O157" s="233"/>
      <c r="P157" s="233"/>
      <c r="Q157" s="233"/>
      <c r="R157" s="233"/>
      <c r="S157" s="233"/>
      <c r="T157" s="233"/>
      <c r="U157" s="233"/>
      <c r="V157" s="233"/>
      <c r="W157" s="233"/>
      <c r="X157" s="233"/>
      <c r="Y157" s="233"/>
      <c r="Z157" s="233"/>
      <c r="AA157" s="233"/>
      <c r="AB157" s="233"/>
      <c r="AC157" s="233"/>
      <c r="AD157" s="233"/>
      <c r="AE157" s="233"/>
      <c r="AF157" s="233"/>
      <c r="AG157" s="233"/>
      <c r="AH157" s="233"/>
      <c r="AI157" s="233"/>
      <c r="AJ157" s="233"/>
      <c r="AK157" s="233"/>
      <c r="AL157" s="233"/>
      <c r="AM157" s="13"/>
      <c r="AN157" s="40"/>
      <c r="AO157" s="40"/>
      <c r="AP157" s="40"/>
      <c r="AQ157" s="40"/>
      <c r="AR157" s="40"/>
      <c r="AS157" s="40"/>
      <c r="AT157" s="40"/>
      <c r="AU157" s="40"/>
      <c r="AV157" s="40"/>
      <c r="AW157" s="40"/>
      <c r="AX157" s="40"/>
      <c r="AY157" s="40"/>
      <c r="AZ157" s="40"/>
    </row>
    <row r="158" spans="1:52" s="34" customFormat="1" ht="15">
      <c r="A158" s="233" t="s">
        <v>59</v>
      </c>
      <c r="B158" s="233"/>
      <c r="C158" s="233"/>
      <c r="D158" s="233"/>
      <c r="E158" s="233"/>
      <c r="F158" s="233"/>
      <c r="G158" s="233"/>
      <c r="H158" s="233"/>
      <c r="I158" s="240"/>
      <c r="J158" s="240"/>
      <c r="K158" s="240"/>
      <c r="L158" s="240"/>
      <c r="M158" s="240"/>
      <c r="N158" s="240"/>
      <c r="O158" s="240"/>
      <c r="P158" s="240"/>
      <c r="Q158" s="240"/>
      <c r="R158" s="240"/>
      <c r="S158" s="240"/>
      <c r="T158" s="240"/>
      <c r="U158" s="240"/>
      <c r="V158" s="240"/>
      <c r="W158" s="240"/>
      <c r="X158" s="240"/>
      <c r="Y158" s="240"/>
      <c r="Z158" s="240"/>
      <c r="AA158" s="240"/>
      <c r="AB158" s="240"/>
      <c r="AC158" s="240"/>
      <c r="AD158" s="240"/>
      <c r="AE158" s="240"/>
      <c r="AF158" s="240"/>
      <c r="AG158" s="240"/>
      <c r="AH158" s="240"/>
      <c r="AI158" s="240"/>
      <c r="AJ158" s="240"/>
      <c r="AK158" s="240"/>
      <c r="AL158" s="240"/>
      <c r="AM158" s="40"/>
      <c r="AN158" s="40"/>
      <c r="AO158" s="40"/>
      <c r="AP158" s="40"/>
      <c r="AQ158" s="40"/>
      <c r="AR158" s="40"/>
      <c r="AS158" s="40"/>
      <c r="AT158" s="40"/>
      <c r="AU158" s="40"/>
      <c r="AV158" s="40"/>
      <c r="AW158" s="40"/>
      <c r="AX158" s="40"/>
      <c r="AY158" s="40"/>
      <c r="AZ158" s="40"/>
    </row>
    <row r="159" spans="1:52" s="34" customFormat="1" ht="15">
      <c r="A159" s="14"/>
      <c r="B159" s="14"/>
      <c r="C159" s="14"/>
      <c r="D159" s="14"/>
      <c r="E159" s="14"/>
      <c r="F159" s="14"/>
      <c r="G159" s="14"/>
      <c r="H159" s="14"/>
      <c r="I159" s="14"/>
      <c r="J159" s="14"/>
      <c r="K159" s="14"/>
      <c r="L159" s="14"/>
      <c r="M159" s="14"/>
      <c r="N159" s="14"/>
      <c r="O159" s="14"/>
      <c r="P159" s="14"/>
      <c r="Q159" s="14"/>
      <c r="R159" s="14"/>
      <c r="S159" s="15"/>
      <c r="T159" s="15"/>
      <c r="U159" s="14"/>
      <c r="V159" s="14"/>
      <c r="W159" s="14"/>
      <c r="X159" s="14"/>
      <c r="Y159" s="14"/>
      <c r="Z159" s="14"/>
      <c r="AA159" s="14"/>
      <c r="AB159" s="14"/>
      <c r="AC159" s="14"/>
      <c r="AD159" s="14"/>
      <c r="AE159" s="14"/>
      <c r="AF159" s="14"/>
      <c r="AG159" s="14"/>
      <c r="AH159" s="14"/>
      <c r="AI159" s="14"/>
      <c r="AJ159" s="14"/>
      <c r="AK159" s="14"/>
      <c r="AL159" s="14"/>
      <c r="AM159" s="13"/>
      <c r="AN159" s="40"/>
      <c r="AO159" s="40"/>
      <c r="AP159" s="40"/>
      <c r="AQ159" s="40"/>
      <c r="AR159" s="40"/>
      <c r="AS159" s="40"/>
      <c r="AT159" s="40"/>
      <c r="AU159" s="40"/>
      <c r="AV159" s="40"/>
      <c r="AW159" s="40"/>
      <c r="AX159" s="40"/>
      <c r="AY159" s="40"/>
      <c r="AZ159" s="40"/>
    </row>
    <row r="160" spans="1:52" s="34" customFormat="1" ht="4.5" customHeight="1">
      <c r="A160" s="14"/>
      <c r="B160" s="14"/>
      <c r="C160" s="14"/>
      <c r="D160" s="14"/>
      <c r="E160" s="14"/>
      <c r="F160" s="14"/>
      <c r="G160" s="14"/>
      <c r="H160" s="14"/>
      <c r="I160" s="14"/>
      <c r="J160" s="14"/>
      <c r="K160" s="14"/>
      <c r="L160" s="14"/>
      <c r="M160" s="14"/>
      <c r="N160" s="14"/>
      <c r="O160" s="14"/>
      <c r="P160" s="14"/>
      <c r="Q160" s="14"/>
      <c r="R160" s="14"/>
      <c r="S160" s="15"/>
      <c r="T160" s="15"/>
      <c r="U160" s="14"/>
      <c r="V160" s="14"/>
      <c r="W160" s="14"/>
      <c r="X160" s="14"/>
      <c r="Y160" s="14"/>
      <c r="Z160" s="14"/>
      <c r="AA160" s="14"/>
      <c r="AB160" s="14"/>
      <c r="AC160" s="14"/>
      <c r="AD160" s="14"/>
      <c r="AE160" s="14"/>
      <c r="AF160" s="14"/>
      <c r="AG160" s="14"/>
      <c r="AH160" s="14"/>
      <c r="AI160" s="14"/>
      <c r="AJ160" s="14"/>
      <c r="AK160" s="14"/>
      <c r="AL160" s="14"/>
      <c r="AM160" s="13"/>
      <c r="AN160" s="40"/>
      <c r="AO160" s="40"/>
      <c r="AP160" s="40"/>
      <c r="AQ160" s="40"/>
      <c r="AR160" s="40"/>
      <c r="AS160" s="40"/>
      <c r="AT160" s="40"/>
      <c r="AU160" s="40"/>
      <c r="AV160" s="40"/>
      <c r="AW160" s="40"/>
      <c r="AX160" s="40"/>
      <c r="AY160" s="40"/>
      <c r="AZ160" s="40"/>
    </row>
    <row r="161" spans="1:52" s="34" customFormat="1" ht="15">
      <c r="A161" s="14"/>
      <c r="B161" s="14"/>
      <c r="C161" s="14"/>
      <c r="D161" s="14"/>
      <c r="E161" s="14"/>
      <c r="F161" s="17" t="s">
        <v>0</v>
      </c>
      <c r="G161" s="14"/>
      <c r="H161" s="14"/>
      <c r="I161" s="14"/>
      <c r="J161" s="14"/>
      <c r="K161" s="14"/>
      <c r="L161" s="14"/>
      <c r="M161" s="14"/>
      <c r="N161" s="14"/>
      <c r="O161" s="14"/>
      <c r="P161" s="14"/>
      <c r="Q161" s="14"/>
      <c r="R161" s="14"/>
      <c r="S161" s="15"/>
      <c r="T161" s="15"/>
      <c r="U161" s="14"/>
      <c r="V161" s="14"/>
      <c r="W161" s="14"/>
      <c r="X161" s="14"/>
      <c r="Y161" s="17" t="s">
        <v>1</v>
      </c>
      <c r="Z161" s="14"/>
      <c r="AA161" s="14"/>
      <c r="AB161" s="14"/>
      <c r="AC161" s="14"/>
      <c r="AD161" s="14"/>
      <c r="AE161" s="14"/>
      <c r="AF161" s="14"/>
      <c r="AG161" s="14"/>
      <c r="AH161" s="14"/>
      <c r="AI161" s="14"/>
      <c r="AJ161" s="14"/>
      <c r="AK161" s="14"/>
      <c r="AL161" s="14"/>
      <c r="AM161" s="13"/>
      <c r="AN161" s="40"/>
      <c r="AO161" s="40"/>
      <c r="AP161" s="40"/>
      <c r="AQ161" s="40"/>
      <c r="AR161" s="40"/>
      <c r="AS161" s="40"/>
      <c r="AT161" s="40"/>
      <c r="AU161" s="40"/>
      <c r="AV161" s="40"/>
      <c r="AW161" s="40"/>
      <c r="AX161" s="40"/>
      <c r="AY161" s="40"/>
      <c r="AZ161" s="40"/>
    </row>
    <row r="162" spans="1:52" s="34" customFormat="1" ht="15">
      <c r="A162" s="115" t="str">
        <f>T92</f>
        <v>Заместитель начальника управления - начальник 
отдела экспертизы Брестского областного 
управления Госпромнадзора
___________________________К.В.Рябушев</v>
      </c>
      <c r="B162" s="115"/>
      <c r="C162" s="115"/>
      <c r="D162" s="115"/>
      <c r="E162" s="115"/>
      <c r="F162" s="115"/>
      <c r="G162" s="115"/>
      <c r="H162" s="115"/>
      <c r="I162" s="115"/>
      <c r="J162" s="115"/>
      <c r="K162" s="115"/>
      <c r="L162" s="115"/>
      <c r="M162" s="115"/>
      <c r="N162" s="115"/>
      <c r="O162" s="115"/>
      <c r="P162" s="115"/>
      <c r="Q162" s="115"/>
      <c r="R162" s="115"/>
      <c r="S162" s="115"/>
      <c r="T162" s="15"/>
      <c r="U162" s="14"/>
      <c r="V162" s="241">
        <f>A91</f>
        <v>0</v>
      </c>
      <c r="W162" s="241"/>
      <c r="X162" s="241"/>
      <c r="Y162" s="241"/>
      <c r="Z162" s="241"/>
      <c r="AA162" s="241"/>
      <c r="AB162" s="241"/>
      <c r="AC162" s="241"/>
      <c r="AD162" s="241"/>
      <c r="AE162" s="241"/>
      <c r="AF162" s="241"/>
      <c r="AG162" s="241"/>
      <c r="AH162" s="241"/>
      <c r="AI162" s="241"/>
      <c r="AJ162" s="241"/>
      <c r="AK162" s="241"/>
      <c r="AL162" s="241"/>
      <c r="AM162" s="13"/>
      <c r="AN162" s="40"/>
      <c r="AO162" s="40"/>
      <c r="AP162" s="40"/>
      <c r="AQ162" s="40"/>
      <c r="AR162" s="40"/>
      <c r="AS162" s="40"/>
      <c r="AT162" s="40"/>
      <c r="AU162" s="40"/>
      <c r="AV162" s="40"/>
      <c r="AW162" s="40"/>
      <c r="AX162" s="40"/>
      <c r="AY162" s="40"/>
      <c r="AZ162" s="40"/>
    </row>
    <row r="163" spans="1:52" s="34" customFormat="1" ht="15">
      <c r="A163" s="115"/>
      <c r="B163" s="115"/>
      <c r="C163" s="115"/>
      <c r="D163" s="115"/>
      <c r="E163" s="115"/>
      <c r="F163" s="115"/>
      <c r="G163" s="115"/>
      <c r="H163" s="115"/>
      <c r="I163" s="115"/>
      <c r="J163" s="115"/>
      <c r="K163" s="115"/>
      <c r="L163" s="115"/>
      <c r="M163" s="115"/>
      <c r="N163" s="115"/>
      <c r="O163" s="115"/>
      <c r="P163" s="115"/>
      <c r="Q163" s="115"/>
      <c r="R163" s="115"/>
      <c r="S163" s="115"/>
      <c r="T163" s="15"/>
      <c r="U163" s="14"/>
      <c r="V163" s="116"/>
      <c r="W163" s="116"/>
      <c r="X163" s="116"/>
      <c r="Y163" s="116"/>
      <c r="Z163" s="116"/>
      <c r="AA163" s="116"/>
      <c r="AB163" s="116"/>
      <c r="AC163" s="116"/>
      <c r="AD163" s="116"/>
      <c r="AE163" s="116"/>
      <c r="AF163" s="116"/>
      <c r="AG163" s="116"/>
      <c r="AH163" s="116"/>
      <c r="AI163" s="116"/>
      <c r="AJ163" s="116"/>
      <c r="AK163" s="116"/>
      <c r="AL163" s="116"/>
      <c r="AM163" s="13"/>
      <c r="AN163" s="40"/>
      <c r="AO163" s="40"/>
      <c r="AP163" s="40"/>
      <c r="AQ163" s="40"/>
      <c r="AR163" s="40"/>
      <c r="AS163" s="40"/>
      <c r="AT163" s="40"/>
      <c r="AU163" s="40"/>
      <c r="AV163" s="40"/>
      <c r="AW163" s="40"/>
      <c r="AX163" s="40"/>
      <c r="AY163" s="40"/>
      <c r="AZ163" s="40"/>
    </row>
    <row r="164" spans="1:52" s="34" customFormat="1" ht="15">
      <c r="A164" s="115"/>
      <c r="B164" s="115"/>
      <c r="C164" s="115"/>
      <c r="D164" s="115"/>
      <c r="E164" s="115"/>
      <c r="F164" s="115"/>
      <c r="G164" s="115"/>
      <c r="H164" s="115"/>
      <c r="I164" s="115"/>
      <c r="J164" s="115"/>
      <c r="K164" s="115"/>
      <c r="L164" s="115"/>
      <c r="M164" s="115"/>
      <c r="N164" s="115"/>
      <c r="O164" s="115"/>
      <c r="P164" s="115"/>
      <c r="Q164" s="115"/>
      <c r="R164" s="115"/>
      <c r="S164" s="115"/>
      <c r="T164" s="15"/>
      <c r="U164" s="14"/>
      <c r="V164" s="14"/>
      <c r="W164" s="14"/>
      <c r="X164" s="14"/>
      <c r="Y164" s="14"/>
      <c r="Z164" s="14"/>
      <c r="AA164" s="33" t="s">
        <v>60</v>
      </c>
      <c r="AB164" s="14"/>
      <c r="AC164" s="14"/>
      <c r="AD164" s="14"/>
      <c r="AE164" s="14"/>
      <c r="AF164" s="14"/>
      <c r="AG164" s="14"/>
      <c r="AH164" s="14"/>
      <c r="AI164" s="14"/>
      <c r="AJ164" s="14"/>
      <c r="AK164" s="14"/>
      <c r="AL164" s="14"/>
      <c r="AM164" s="13"/>
      <c r="AN164" s="40"/>
      <c r="AO164" s="40"/>
      <c r="AP164" s="40"/>
      <c r="AQ164" s="40"/>
      <c r="AR164" s="40"/>
      <c r="AS164" s="40"/>
      <c r="AT164" s="40"/>
      <c r="AU164" s="40"/>
      <c r="AV164" s="40"/>
      <c r="AW164" s="40"/>
      <c r="AX164" s="40"/>
      <c r="AY164" s="40"/>
      <c r="AZ164" s="40"/>
    </row>
    <row r="165" spans="1:52" s="34" customFormat="1" ht="27.75" customHeight="1">
      <c r="A165" s="115"/>
      <c r="B165" s="115"/>
      <c r="C165" s="115"/>
      <c r="D165" s="115"/>
      <c r="E165" s="115"/>
      <c r="F165" s="115"/>
      <c r="G165" s="115"/>
      <c r="H165" s="115"/>
      <c r="I165" s="115"/>
      <c r="J165" s="115"/>
      <c r="K165" s="115"/>
      <c r="L165" s="115"/>
      <c r="M165" s="115"/>
      <c r="N165" s="115"/>
      <c r="O165" s="115"/>
      <c r="P165" s="115"/>
      <c r="Q165" s="115"/>
      <c r="R165" s="115"/>
      <c r="S165" s="115"/>
      <c r="T165" s="15"/>
      <c r="U165" s="14"/>
      <c r="V165" s="207"/>
      <c r="W165" s="207"/>
      <c r="X165" s="207"/>
      <c r="Y165" s="207"/>
      <c r="Z165" s="207"/>
      <c r="AA165" s="207"/>
      <c r="AB165" s="207"/>
      <c r="AC165" s="207"/>
      <c r="AD165" s="208">
        <f>K94</f>
        <v>0</v>
      </c>
      <c r="AE165" s="208"/>
      <c r="AF165" s="208"/>
      <c r="AG165" s="208"/>
      <c r="AH165" s="208"/>
      <c r="AI165" s="208"/>
      <c r="AJ165" s="208"/>
      <c r="AK165" s="208"/>
      <c r="AL165" s="208"/>
      <c r="AM165" s="13"/>
      <c r="AN165" s="40"/>
      <c r="AO165" s="40"/>
      <c r="AP165" s="40"/>
      <c r="AQ165" s="40"/>
      <c r="AR165" s="40"/>
      <c r="AS165" s="40"/>
      <c r="AT165" s="40"/>
      <c r="AU165" s="40"/>
      <c r="AV165" s="40"/>
      <c r="AW165" s="40"/>
      <c r="AX165" s="40"/>
      <c r="AY165" s="40"/>
      <c r="AZ165" s="40"/>
    </row>
    <row r="166" spans="1:52" s="34" customFormat="1" ht="16.5" customHeight="1">
      <c r="A166" s="15"/>
      <c r="B166" s="15"/>
      <c r="C166" s="15"/>
      <c r="D166" s="15"/>
      <c r="E166" s="15"/>
      <c r="F166" s="15"/>
      <c r="G166" s="15"/>
      <c r="H166" s="15"/>
      <c r="I166" s="14"/>
      <c r="J166" s="14"/>
      <c r="K166" s="14"/>
      <c r="L166" s="14"/>
      <c r="M166" s="14"/>
      <c r="N166" s="14"/>
      <c r="O166" s="14"/>
      <c r="P166" s="14"/>
      <c r="Q166" s="14"/>
      <c r="R166" s="14"/>
      <c r="S166" s="15"/>
      <c r="T166" s="15"/>
      <c r="U166" s="14"/>
      <c r="V166" s="14" t="s">
        <v>10</v>
      </c>
      <c r="W166" s="14"/>
      <c r="X166" s="14"/>
      <c r="Y166" s="14"/>
      <c r="Z166" s="14"/>
      <c r="AA166" s="14"/>
      <c r="AB166" s="14"/>
      <c r="AC166" s="14"/>
      <c r="AD166" s="14"/>
      <c r="AE166" s="14"/>
      <c r="AF166" s="14"/>
      <c r="AG166" s="32" t="s">
        <v>36</v>
      </c>
      <c r="AH166" s="14"/>
      <c r="AI166" s="14"/>
      <c r="AJ166" s="14"/>
      <c r="AK166" s="14"/>
      <c r="AL166" s="14"/>
      <c r="AM166" s="13"/>
      <c r="AN166" s="40"/>
      <c r="AO166" s="40"/>
      <c r="AP166" s="40"/>
      <c r="AQ166" s="40"/>
      <c r="AR166" s="40"/>
      <c r="AS166" s="40"/>
      <c r="AT166" s="40"/>
      <c r="AU166" s="40"/>
      <c r="AV166" s="40"/>
      <c r="AW166" s="40"/>
      <c r="AX166" s="40"/>
      <c r="AY166" s="40"/>
      <c r="AZ166" s="40"/>
    </row>
    <row r="167" spans="1:52" s="34" customFormat="1" ht="15" customHeight="1">
      <c r="A167" s="14"/>
      <c r="B167" s="14"/>
      <c r="C167" s="14"/>
      <c r="D167" s="14"/>
      <c r="E167" s="14" t="s">
        <v>11</v>
      </c>
      <c r="F167" s="14"/>
      <c r="G167" s="14"/>
      <c r="H167" s="14"/>
      <c r="I167" s="14"/>
      <c r="J167" s="14"/>
      <c r="K167" s="14"/>
      <c r="L167" s="14"/>
      <c r="M167" s="14"/>
      <c r="N167" s="14"/>
      <c r="O167" s="14"/>
      <c r="P167" s="14"/>
      <c r="Q167" s="14"/>
      <c r="R167" s="14"/>
      <c r="S167" s="15"/>
      <c r="T167" s="15"/>
      <c r="U167" s="14"/>
      <c r="V167" s="14"/>
      <c r="W167" s="14"/>
      <c r="X167" s="14"/>
      <c r="Y167" s="14"/>
      <c r="AA167" s="14"/>
      <c r="AB167" s="14" t="s">
        <v>11</v>
      </c>
      <c r="AC167" s="14"/>
      <c r="AD167" s="14"/>
      <c r="AE167" s="14"/>
      <c r="AF167" s="14"/>
      <c r="AG167" s="14"/>
      <c r="AH167" s="14"/>
      <c r="AI167" s="14"/>
      <c r="AJ167" s="14"/>
      <c r="AK167" s="14"/>
      <c r="AL167" s="14"/>
      <c r="AM167" s="13"/>
      <c r="AN167" s="40"/>
      <c r="AO167" s="40"/>
      <c r="AP167" s="40"/>
      <c r="AQ167" s="40"/>
      <c r="AR167" s="40"/>
      <c r="AS167" s="40"/>
      <c r="AT167" s="40"/>
      <c r="AU167" s="40"/>
      <c r="AV167" s="40"/>
      <c r="AW167" s="40"/>
      <c r="AX167" s="40"/>
      <c r="AY167" s="40"/>
      <c r="AZ167" s="40"/>
    </row>
    <row r="168" spans="1:52" s="34" customFormat="1" ht="15" customHeight="1">
      <c r="A168" s="170"/>
      <c r="B168" s="170"/>
      <c r="C168" s="170"/>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40"/>
      <c r="AO168" s="40"/>
      <c r="AP168" s="40"/>
      <c r="AQ168" s="40"/>
      <c r="AR168" s="40"/>
      <c r="AS168" s="40"/>
      <c r="AT168" s="40"/>
      <c r="AU168" s="40"/>
      <c r="AV168" s="40"/>
      <c r="AW168" s="40"/>
      <c r="AX168" s="40"/>
      <c r="AY168" s="40"/>
      <c r="AZ168" s="40"/>
    </row>
    <row r="169" spans="1:52" s="34" customFormat="1" ht="0.75" customHeight="1">
      <c r="A169" s="14"/>
      <c r="B169" s="14"/>
      <c r="C169" s="14"/>
      <c r="D169" s="14"/>
      <c r="E169" s="14"/>
      <c r="F169" s="14"/>
      <c r="G169" s="14"/>
      <c r="H169" s="14"/>
      <c r="I169" s="14"/>
      <c r="J169" s="14"/>
      <c r="K169" s="14"/>
      <c r="L169" s="14"/>
      <c r="M169" s="14"/>
      <c r="N169" s="14"/>
      <c r="O169" s="14"/>
      <c r="P169" s="14"/>
      <c r="Q169" s="14"/>
      <c r="R169" s="14"/>
      <c r="S169" s="15"/>
      <c r="T169" s="15"/>
      <c r="U169" s="14"/>
      <c r="V169" s="14"/>
      <c r="W169" s="14"/>
      <c r="X169" s="14"/>
      <c r="Y169" s="14"/>
      <c r="Z169" s="14"/>
      <c r="AA169" s="14"/>
      <c r="AB169" s="14"/>
      <c r="AC169" s="14"/>
      <c r="AD169" s="14"/>
      <c r="AE169" s="14"/>
      <c r="AF169" s="14"/>
      <c r="AG169" s="14"/>
      <c r="AH169" s="14"/>
      <c r="AI169" s="14"/>
      <c r="AJ169" s="14"/>
      <c r="AK169" s="14"/>
      <c r="AL169" s="14"/>
      <c r="AM169" s="13"/>
      <c r="AN169" s="40"/>
      <c r="AO169" s="40"/>
      <c r="AP169" s="40"/>
      <c r="AQ169" s="40"/>
      <c r="AR169" s="40"/>
      <c r="AS169" s="40"/>
      <c r="AT169" s="40"/>
      <c r="AU169" s="40"/>
      <c r="AV169" s="40"/>
      <c r="AW169" s="40"/>
      <c r="AX169" s="40"/>
      <c r="AY169" s="40"/>
      <c r="AZ169" s="40"/>
    </row>
    <row r="170" spans="1:52" s="34" customFormat="1" ht="15" customHeight="1">
      <c r="A170" s="14"/>
      <c r="B170" s="14"/>
      <c r="C170" s="14"/>
      <c r="D170" s="14"/>
      <c r="E170" s="14"/>
      <c r="F170" s="14"/>
      <c r="G170" s="14"/>
      <c r="H170" s="14"/>
      <c r="I170" s="14"/>
      <c r="J170" s="14"/>
      <c r="K170" s="14"/>
      <c r="L170" s="14"/>
      <c r="M170" s="14"/>
      <c r="N170" s="14"/>
      <c r="O170" s="14"/>
      <c r="P170" s="14"/>
      <c r="Q170" s="14"/>
      <c r="R170" s="14"/>
      <c r="S170" s="15"/>
      <c r="T170" s="15"/>
      <c r="U170" s="14"/>
      <c r="V170" s="14"/>
      <c r="W170" s="14"/>
      <c r="X170" s="14"/>
      <c r="Y170" s="14"/>
      <c r="Z170" s="14"/>
      <c r="AA170" s="14"/>
      <c r="AB170" s="14"/>
      <c r="AC170" s="14"/>
      <c r="AD170" s="14"/>
      <c r="AE170" s="14"/>
      <c r="AF170" s="14"/>
      <c r="AG170" s="14"/>
      <c r="AH170" s="14"/>
      <c r="AI170" s="14"/>
      <c r="AJ170" s="14"/>
      <c r="AK170" s="14"/>
      <c r="AL170" s="14"/>
      <c r="AM170" s="13"/>
      <c r="AN170" s="40"/>
      <c r="AO170" s="40"/>
      <c r="AP170" s="40"/>
      <c r="AQ170" s="40"/>
      <c r="AR170" s="40"/>
      <c r="AS170" s="40"/>
      <c r="AT170" s="40"/>
      <c r="AU170" s="40"/>
      <c r="AV170" s="40"/>
      <c r="AW170" s="40"/>
      <c r="AX170" s="40"/>
      <c r="AY170" s="40"/>
      <c r="AZ170" s="40"/>
    </row>
    <row r="171" spans="1:52" s="34" customFormat="1" ht="15.75" customHeight="1">
      <c r="A171" s="175" t="s">
        <v>116</v>
      </c>
      <c r="B171" s="175"/>
      <c r="C171" s="175"/>
      <c r="D171" s="175"/>
      <c r="E171" s="175"/>
      <c r="F171" s="175"/>
      <c r="G171" s="175"/>
      <c r="H171" s="175"/>
      <c r="I171" s="175"/>
      <c r="J171" s="175"/>
      <c r="K171" s="175"/>
      <c r="L171" s="175"/>
      <c r="M171" s="175"/>
      <c r="N171" s="175"/>
      <c r="O171" s="175"/>
      <c r="P171" s="175"/>
      <c r="Q171" s="175"/>
      <c r="R171" s="175"/>
      <c r="S171" s="15"/>
      <c r="T171" s="15"/>
      <c r="U171" s="14"/>
      <c r="V171" s="14"/>
      <c r="W171" s="17" t="s">
        <v>21</v>
      </c>
      <c r="X171" s="14"/>
      <c r="Y171" s="14"/>
      <c r="Z171" s="14"/>
      <c r="AA171" s="14"/>
      <c r="AB171" s="14"/>
      <c r="AC171" s="14"/>
      <c r="AD171" s="14"/>
      <c r="AE171" s="14"/>
      <c r="AF171" s="244" t="str">
        <f>V34</f>
        <v>ЭПБ/Д</v>
      </c>
      <c r="AG171" s="244"/>
      <c r="AH171" s="244"/>
      <c r="AI171" s="244"/>
      <c r="AJ171" s="244"/>
      <c r="AK171" s="244"/>
      <c r="AL171" s="244"/>
      <c r="AM171" s="13"/>
      <c r="AN171" s="40"/>
      <c r="AO171" s="40"/>
      <c r="AP171" s="40"/>
      <c r="AQ171" s="40"/>
      <c r="AR171" s="40"/>
      <c r="AS171" s="40"/>
      <c r="AT171" s="40"/>
      <c r="AU171" s="40"/>
      <c r="AV171" s="40"/>
      <c r="AW171" s="40"/>
      <c r="AX171" s="40"/>
      <c r="AY171" s="40"/>
      <c r="AZ171" s="40"/>
    </row>
    <row r="172" spans="1:52" s="34" customFormat="1" ht="26.25" customHeight="1">
      <c r="A172" s="210" t="str">
        <f>A135</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72" s="210"/>
      <c r="C172" s="210"/>
      <c r="D172" s="210"/>
      <c r="E172" s="210"/>
      <c r="F172" s="210"/>
      <c r="G172" s="210"/>
      <c r="H172" s="210"/>
      <c r="I172" s="210"/>
      <c r="J172" s="210"/>
      <c r="K172" s="210"/>
      <c r="L172" s="210"/>
      <c r="M172" s="210"/>
      <c r="N172" s="210"/>
      <c r="O172" s="210"/>
      <c r="P172" s="210"/>
      <c r="Q172" s="210"/>
      <c r="R172" s="210"/>
      <c r="S172" s="210"/>
      <c r="T172" s="210"/>
      <c r="U172" s="210"/>
      <c r="V172" s="14"/>
      <c r="W172" s="14"/>
      <c r="X172" s="14"/>
      <c r="Y172" s="14"/>
      <c r="Z172" s="14"/>
      <c r="AA172" s="14"/>
      <c r="AB172" s="14"/>
      <c r="AC172" s="14"/>
      <c r="AD172" s="14"/>
      <c r="AE172" s="17" t="s">
        <v>6</v>
      </c>
      <c r="AF172" s="245">
        <f>AD36</f>
        <v>0</v>
      </c>
      <c r="AG172" s="245"/>
      <c r="AH172" s="245"/>
      <c r="AI172" s="245"/>
      <c r="AJ172" s="245"/>
      <c r="AK172" s="245"/>
      <c r="AL172" s="38" t="s">
        <v>5</v>
      </c>
      <c r="AM172" s="13"/>
      <c r="AN172" s="40"/>
      <c r="AO172" s="40"/>
      <c r="AP172" s="40"/>
      <c r="AQ172" s="40"/>
      <c r="AR172" s="40"/>
      <c r="AS172" s="40"/>
      <c r="AT172" s="40"/>
      <c r="AU172" s="40"/>
      <c r="AV172" s="40"/>
      <c r="AW172" s="40"/>
      <c r="AX172" s="40"/>
      <c r="AY172" s="40"/>
      <c r="AZ172" s="40"/>
    </row>
    <row r="173" spans="1:52" s="34" customFormat="1" ht="26.25" customHeight="1">
      <c r="A173" s="210"/>
      <c r="B173" s="210"/>
      <c r="C173" s="210"/>
      <c r="D173" s="210"/>
      <c r="E173" s="210"/>
      <c r="F173" s="210"/>
      <c r="G173" s="210"/>
      <c r="H173" s="210"/>
      <c r="I173" s="210"/>
      <c r="J173" s="210"/>
      <c r="K173" s="210"/>
      <c r="L173" s="210"/>
      <c r="M173" s="210"/>
      <c r="N173" s="210"/>
      <c r="O173" s="210"/>
      <c r="P173" s="210"/>
      <c r="Q173" s="210"/>
      <c r="R173" s="210"/>
      <c r="S173" s="210"/>
      <c r="T173" s="210"/>
      <c r="U173" s="210"/>
      <c r="V173" s="14"/>
      <c r="W173" s="14"/>
      <c r="X173" s="14"/>
      <c r="Y173" s="14"/>
      <c r="Z173" s="14"/>
      <c r="AA173" s="14"/>
      <c r="AB173" s="14"/>
      <c r="AC173" s="14"/>
      <c r="AD173" s="14"/>
      <c r="AE173" s="14"/>
      <c r="AF173" s="14"/>
      <c r="AG173" s="14"/>
      <c r="AH173" s="14"/>
      <c r="AI173" s="14"/>
      <c r="AJ173" s="14"/>
      <c r="AK173" s="14"/>
      <c r="AL173" s="14"/>
      <c r="AM173" s="13"/>
      <c r="AN173" s="40"/>
      <c r="AO173" s="40"/>
      <c r="AP173" s="40"/>
      <c r="AQ173" s="40"/>
      <c r="AR173" s="40"/>
      <c r="AS173" s="40"/>
      <c r="AT173" s="40"/>
      <c r="AU173" s="40"/>
      <c r="AV173" s="40"/>
      <c r="AW173" s="40"/>
      <c r="AX173" s="40"/>
      <c r="AY173" s="40"/>
      <c r="AZ173" s="40"/>
    </row>
    <row r="174" spans="1:52" s="34" customFormat="1" ht="26.25" customHeight="1">
      <c r="A174" s="210"/>
      <c r="B174" s="210"/>
      <c r="C174" s="210"/>
      <c r="D174" s="210"/>
      <c r="E174" s="210"/>
      <c r="F174" s="210"/>
      <c r="G174" s="210"/>
      <c r="H174" s="210"/>
      <c r="I174" s="210"/>
      <c r="J174" s="210"/>
      <c r="K174" s="210"/>
      <c r="L174" s="210"/>
      <c r="M174" s="210"/>
      <c r="N174" s="210"/>
      <c r="O174" s="210"/>
      <c r="P174" s="210"/>
      <c r="Q174" s="210"/>
      <c r="R174" s="210"/>
      <c r="S174" s="210"/>
      <c r="T174" s="210"/>
      <c r="U174" s="210"/>
      <c r="V174" s="14"/>
      <c r="W174" s="14"/>
      <c r="X174" s="14"/>
      <c r="Y174" s="14"/>
      <c r="Z174" s="14"/>
      <c r="AA174" s="14"/>
      <c r="AB174" s="14"/>
      <c r="AC174" s="14"/>
      <c r="AD174" s="14"/>
      <c r="AE174" s="14"/>
      <c r="AF174" s="14"/>
      <c r="AG174" s="14"/>
      <c r="AH174" s="14"/>
      <c r="AI174" s="14"/>
      <c r="AJ174" s="14"/>
      <c r="AK174" s="14"/>
      <c r="AL174" s="14"/>
      <c r="AM174" s="13"/>
      <c r="AN174" s="40"/>
      <c r="AO174" s="40"/>
      <c r="AP174" s="40"/>
      <c r="AQ174" s="40"/>
      <c r="AR174" s="40"/>
      <c r="AS174" s="40"/>
      <c r="AT174" s="40"/>
      <c r="AU174" s="40"/>
      <c r="AV174" s="40"/>
      <c r="AW174" s="40"/>
      <c r="AX174" s="40"/>
      <c r="AY174" s="40"/>
      <c r="AZ174" s="40"/>
    </row>
    <row r="175" spans="1:52" s="34" customFormat="1" ht="26.25" customHeight="1">
      <c r="A175" s="210"/>
      <c r="B175" s="210"/>
      <c r="C175" s="210"/>
      <c r="D175" s="210"/>
      <c r="E175" s="210"/>
      <c r="F175" s="210"/>
      <c r="G175" s="210"/>
      <c r="H175" s="210"/>
      <c r="I175" s="210"/>
      <c r="J175" s="210"/>
      <c r="K175" s="210"/>
      <c r="L175" s="210"/>
      <c r="M175" s="210"/>
      <c r="N175" s="210"/>
      <c r="O175" s="210"/>
      <c r="P175" s="210"/>
      <c r="Q175" s="210"/>
      <c r="R175" s="210"/>
      <c r="S175" s="210"/>
      <c r="T175" s="210"/>
      <c r="U175" s="210"/>
      <c r="V175" s="14"/>
      <c r="W175" s="14"/>
      <c r="X175" s="14"/>
      <c r="Y175" s="14"/>
      <c r="Z175" s="14"/>
      <c r="AA175" s="14"/>
      <c r="AB175" s="14"/>
      <c r="AC175" s="14"/>
      <c r="AD175" s="14"/>
      <c r="AE175" s="14"/>
      <c r="AF175" s="14"/>
      <c r="AG175" s="14"/>
      <c r="AH175" s="14"/>
      <c r="AI175" s="14"/>
      <c r="AJ175" s="14"/>
      <c r="AK175" s="14"/>
      <c r="AL175" s="14"/>
      <c r="AM175" s="13"/>
      <c r="AN175" s="40"/>
      <c r="AO175" s="40"/>
      <c r="AP175" s="40"/>
      <c r="AQ175" s="40"/>
      <c r="AR175" s="40"/>
      <c r="AS175" s="40"/>
      <c r="AT175" s="40"/>
      <c r="AU175" s="40"/>
      <c r="AV175" s="40"/>
      <c r="AW175" s="40"/>
      <c r="AX175" s="40"/>
      <c r="AY175" s="40"/>
      <c r="AZ175" s="40"/>
    </row>
    <row r="176" spans="1:52" s="34" customFormat="1" ht="26.25" customHeight="1">
      <c r="A176" s="210"/>
      <c r="B176" s="210"/>
      <c r="C176" s="210"/>
      <c r="D176" s="210"/>
      <c r="E176" s="210"/>
      <c r="F176" s="210"/>
      <c r="G176" s="210"/>
      <c r="H176" s="210"/>
      <c r="I176" s="210"/>
      <c r="J176" s="210"/>
      <c r="K176" s="210"/>
      <c r="L176" s="210"/>
      <c r="M176" s="210"/>
      <c r="N176" s="210"/>
      <c r="O176" s="210"/>
      <c r="P176" s="210"/>
      <c r="Q176" s="210"/>
      <c r="R176" s="210"/>
      <c r="S176" s="210"/>
      <c r="T176" s="210"/>
      <c r="U176" s="210"/>
      <c r="V176" s="14"/>
      <c r="W176" s="37"/>
      <c r="X176" s="14"/>
      <c r="Y176" s="14"/>
      <c r="Z176" s="14"/>
      <c r="AA176" s="14"/>
      <c r="AB176" s="14"/>
      <c r="AC176" s="14"/>
      <c r="AD176" s="14"/>
      <c r="AE176" s="14"/>
      <c r="AF176" s="14"/>
      <c r="AG176" s="14"/>
      <c r="AH176" s="14"/>
      <c r="AI176" s="14"/>
      <c r="AJ176" s="14"/>
      <c r="AK176" s="14"/>
      <c r="AL176" s="14"/>
      <c r="AM176" s="13"/>
      <c r="AN176" s="40"/>
      <c r="AO176" s="40"/>
      <c r="AP176" s="40"/>
      <c r="AQ176" s="40"/>
      <c r="AR176" s="40"/>
      <c r="AS176" s="40"/>
      <c r="AT176" s="40"/>
      <c r="AU176" s="40"/>
      <c r="AV176" s="40"/>
      <c r="AW176" s="40"/>
      <c r="AX176" s="40"/>
      <c r="AY176" s="40"/>
      <c r="AZ176" s="40"/>
    </row>
    <row r="177" spans="1:52" s="34" customFormat="1" ht="26.25" customHeight="1">
      <c r="A177" s="210"/>
      <c r="B177" s="210"/>
      <c r="C177" s="210"/>
      <c r="D177" s="210"/>
      <c r="E177" s="210"/>
      <c r="F177" s="210"/>
      <c r="G177" s="210"/>
      <c r="H177" s="210"/>
      <c r="I177" s="210"/>
      <c r="J177" s="210"/>
      <c r="K177" s="210"/>
      <c r="L177" s="210"/>
      <c r="M177" s="210"/>
      <c r="N177" s="210"/>
      <c r="O177" s="210"/>
      <c r="P177" s="210"/>
      <c r="Q177" s="210"/>
      <c r="R177" s="210"/>
      <c r="S177" s="210"/>
      <c r="T177" s="210"/>
      <c r="U177" s="210"/>
      <c r="V177" s="14"/>
      <c r="W177" s="14"/>
      <c r="X177" s="14"/>
      <c r="Y177" s="14"/>
      <c r="Z177" s="14"/>
      <c r="AA177" s="14"/>
      <c r="AB177" s="14"/>
      <c r="AC177" s="14"/>
      <c r="AD177" s="14"/>
      <c r="AE177" s="14"/>
      <c r="AF177" s="14"/>
      <c r="AG177" s="14"/>
      <c r="AH177" s="14"/>
      <c r="AI177" s="14"/>
      <c r="AJ177" s="14"/>
      <c r="AK177" s="14"/>
      <c r="AL177" s="14"/>
      <c r="AM177" s="13"/>
      <c r="AN177" s="40"/>
      <c r="AO177" s="40"/>
      <c r="AP177" s="40"/>
      <c r="AQ177" s="40"/>
      <c r="AR177" s="40"/>
      <c r="AS177" s="40"/>
      <c r="AT177" s="40"/>
      <c r="AU177" s="40"/>
      <c r="AV177" s="40"/>
      <c r="AW177" s="40"/>
      <c r="AX177" s="40"/>
      <c r="AY177" s="40"/>
      <c r="AZ177" s="40"/>
    </row>
    <row r="178" spans="1:52" s="34" customFormat="1" ht="8.25" customHeight="1">
      <c r="A178" s="210"/>
      <c r="B178" s="210"/>
      <c r="C178" s="210"/>
      <c r="D178" s="210"/>
      <c r="E178" s="210"/>
      <c r="F178" s="210"/>
      <c r="G178" s="210"/>
      <c r="H178" s="210"/>
      <c r="I178" s="210"/>
      <c r="J178" s="210"/>
      <c r="K178" s="210"/>
      <c r="L178" s="210"/>
      <c r="M178" s="210"/>
      <c r="N178" s="210"/>
      <c r="O178" s="210"/>
      <c r="P178" s="210"/>
      <c r="Q178" s="210"/>
      <c r="R178" s="210"/>
      <c r="S178" s="210"/>
      <c r="T178" s="210"/>
      <c r="U178" s="210"/>
      <c r="V178" s="14"/>
      <c r="W178" s="14"/>
      <c r="X178" s="14"/>
      <c r="Y178" s="14"/>
      <c r="Z178" s="14"/>
      <c r="AA178" s="14"/>
      <c r="AB178" s="14"/>
      <c r="AC178" s="14"/>
      <c r="AD178" s="14"/>
      <c r="AE178" s="14"/>
      <c r="AF178" s="14"/>
      <c r="AG178" s="14"/>
      <c r="AH178" s="14"/>
      <c r="AI178" s="14"/>
      <c r="AJ178" s="14"/>
      <c r="AK178" s="14"/>
      <c r="AL178" s="14"/>
      <c r="AM178" s="13"/>
      <c r="AN178" s="40"/>
      <c r="AO178" s="40"/>
      <c r="AP178" s="40"/>
      <c r="AQ178" s="40"/>
      <c r="AR178" s="40"/>
      <c r="AS178" s="40"/>
      <c r="AT178" s="40"/>
      <c r="AU178" s="40"/>
      <c r="AV178" s="40"/>
      <c r="AW178" s="40"/>
      <c r="AX178" s="40"/>
      <c r="AY178" s="40"/>
      <c r="AZ178" s="40"/>
    </row>
    <row r="179" spans="1:52" s="34" customFormat="1" ht="15">
      <c r="A179" s="14"/>
      <c r="B179" s="14"/>
      <c r="C179" s="14"/>
      <c r="D179" s="14"/>
      <c r="E179" s="14"/>
      <c r="F179" s="14"/>
      <c r="G179" s="14"/>
      <c r="H179" s="14"/>
      <c r="I179" s="14"/>
      <c r="J179" s="14"/>
      <c r="K179" s="14"/>
      <c r="L179" s="14"/>
      <c r="M179" s="14"/>
      <c r="N179" s="14"/>
      <c r="O179" s="14"/>
      <c r="P179" s="14"/>
      <c r="Q179" s="14"/>
      <c r="R179" s="14"/>
      <c r="S179" s="15"/>
      <c r="T179" s="15"/>
      <c r="U179" s="14"/>
      <c r="V179" s="14"/>
      <c r="W179" s="14"/>
      <c r="X179" s="14"/>
      <c r="Y179" s="14"/>
      <c r="Z179" s="14"/>
      <c r="AA179" s="14"/>
      <c r="AB179" s="14"/>
      <c r="AC179" s="14"/>
      <c r="AD179" s="14"/>
      <c r="AE179" s="14"/>
      <c r="AF179" s="14"/>
      <c r="AG179" s="14"/>
      <c r="AH179" s="14"/>
      <c r="AI179" s="14"/>
      <c r="AJ179" s="14"/>
      <c r="AK179" s="14"/>
      <c r="AL179" s="14"/>
      <c r="AM179" s="13"/>
      <c r="AN179" s="40"/>
      <c r="AO179" s="40"/>
      <c r="AP179" s="40"/>
      <c r="AQ179" s="40"/>
      <c r="AR179" s="40"/>
      <c r="AS179" s="40"/>
      <c r="AT179" s="40"/>
      <c r="AU179" s="40"/>
      <c r="AV179" s="40"/>
      <c r="AW179" s="40"/>
      <c r="AX179" s="40"/>
      <c r="AY179" s="40"/>
      <c r="AZ179" s="40"/>
    </row>
    <row r="180" spans="1:52" s="34" customFormat="1" ht="15">
      <c r="A180" s="246" t="s">
        <v>1</v>
      </c>
      <c r="B180" s="246"/>
      <c r="C180" s="246"/>
      <c r="D180" s="246"/>
      <c r="E180" s="246"/>
      <c r="F180" s="246"/>
      <c r="G180" s="246"/>
      <c r="H180" s="14"/>
      <c r="I180" s="238">
        <f>A82</f>
        <v>0</v>
      </c>
      <c r="J180" s="238"/>
      <c r="K180" s="238"/>
      <c r="L180" s="238"/>
      <c r="M180" s="238"/>
      <c r="N180" s="238"/>
      <c r="O180" s="238"/>
      <c r="P180" s="238"/>
      <c r="Q180" s="238"/>
      <c r="R180" s="238"/>
      <c r="S180" s="238"/>
      <c r="T180" s="238"/>
      <c r="U180" s="238"/>
      <c r="V180" s="238"/>
      <c r="W180" s="238"/>
      <c r="X180" s="238"/>
      <c r="Y180" s="238"/>
      <c r="Z180" s="238"/>
      <c r="AA180" s="238"/>
      <c r="AB180" s="238"/>
      <c r="AC180" s="238"/>
      <c r="AD180" s="238"/>
      <c r="AE180" s="238"/>
      <c r="AF180" s="238"/>
      <c r="AG180" s="238"/>
      <c r="AH180" s="238"/>
      <c r="AI180" s="238"/>
      <c r="AJ180" s="238"/>
      <c r="AK180" s="238"/>
      <c r="AL180" s="238"/>
      <c r="AM180" s="13"/>
      <c r="AN180" s="40"/>
      <c r="AO180" s="40"/>
      <c r="AP180" s="40"/>
      <c r="AQ180" s="40"/>
      <c r="AR180" s="40"/>
      <c r="AS180" s="40"/>
      <c r="AT180" s="40"/>
      <c r="AU180" s="40"/>
      <c r="AV180" s="40"/>
      <c r="AW180" s="40"/>
      <c r="AX180" s="40"/>
      <c r="AY180" s="40"/>
      <c r="AZ180" s="40"/>
    </row>
    <row r="181" spans="1:52" s="34" customFormat="1" ht="24" customHeight="1">
      <c r="A181" s="17" t="s">
        <v>17</v>
      </c>
      <c r="B181" s="14"/>
      <c r="C181" s="14"/>
      <c r="D181" s="14"/>
      <c r="E181" s="14"/>
      <c r="F181" s="14"/>
      <c r="G181" s="14"/>
      <c r="H181" s="14"/>
      <c r="I181" s="247">
        <f>A85</f>
        <v>0</v>
      </c>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13"/>
      <c r="AN181" s="40"/>
      <c r="AO181" s="40"/>
      <c r="AP181" s="40"/>
      <c r="AQ181" s="40"/>
      <c r="AR181" s="40"/>
      <c r="AS181" s="40"/>
      <c r="AT181" s="40"/>
      <c r="AU181" s="40"/>
      <c r="AV181" s="40"/>
      <c r="AW181" s="40"/>
      <c r="AX181" s="40"/>
      <c r="AY181" s="40"/>
      <c r="AZ181" s="40"/>
    </row>
    <row r="182" spans="2:52" s="34" customFormat="1" ht="31.5" customHeight="1">
      <c r="B182" s="14"/>
      <c r="C182" s="14"/>
      <c r="D182" s="14"/>
      <c r="E182" s="14"/>
      <c r="F182" s="14"/>
      <c r="G182" s="14"/>
      <c r="H182" s="14"/>
      <c r="I182" s="238">
        <f>A87</f>
        <v>0</v>
      </c>
      <c r="J182" s="238"/>
      <c r="K182" s="238"/>
      <c r="L182" s="238"/>
      <c r="M182" s="238"/>
      <c r="N182" s="238"/>
      <c r="O182" s="238"/>
      <c r="P182" s="238"/>
      <c r="Q182" s="238"/>
      <c r="R182" s="238"/>
      <c r="S182" s="238"/>
      <c r="T182" s="238"/>
      <c r="U182" s="238"/>
      <c r="V182" s="238"/>
      <c r="W182" s="238"/>
      <c r="X182" s="238"/>
      <c r="Y182" s="238"/>
      <c r="Z182" s="238"/>
      <c r="AA182" s="238"/>
      <c r="AB182" s="238"/>
      <c r="AC182" s="238"/>
      <c r="AD182" s="238"/>
      <c r="AE182" s="238"/>
      <c r="AF182" s="238"/>
      <c r="AG182" s="238"/>
      <c r="AH182" s="238"/>
      <c r="AI182" s="238"/>
      <c r="AJ182" s="238"/>
      <c r="AK182" s="238"/>
      <c r="AL182" s="238"/>
      <c r="AM182" s="13"/>
      <c r="AN182" s="40"/>
      <c r="AO182" s="40"/>
      <c r="AP182" s="40"/>
      <c r="AQ182" s="40"/>
      <c r="AR182" s="40"/>
      <c r="AS182" s="40"/>
      <c r="AT182" s="40"/>
      <c r="AU182" s="40"/>
      <c r="AV182" s="40"/>
      <c r="AW182" s="40"/>
      <c r="AX182" s="40"/>
      <c r="AY182" s="40"/>
      <c r="AZ182" s="40"/>
    </row>
    <row r="183" spans="1:52" s="34" customFormat="1" ht="15">
      <c r="A183" s="248" t="s">
        <v>48</v>
      </c>
      <c r="B183" s="248"/>
      <c r="C183" s="248"/>
      <c r="D183" s="248"/>
      <c r="E183" s="248"/>
      <c r="F183" s="248"/>
      <c r="G183" s="248"/>
      <c r="H183" s="248"/>
      <c r="I183" s="248"/>
      <c r="J183" s="248"/>
      <c r="K183" s="248"/>
      <c r="L183" s="248"/>
      <c r="M183" s="248"/>
      <c r="N183" s="248"/>
      <c r="O183" s="248"/>
      <c r="P183" s="248"/>
      <c r="Q183" s="248"/>
      <c r="R183" s="248"/>
      <c r="S183" s="29"/>
      <c r="T183" s="29"/>
      <c r="U183" s="249">
        <f>AD36</f>
        <v>0</v>
      </c>
      <c r="V183" s="249"/>
      <c r="W183" s="249"/>
      <c r="X183" s="249"/>
      <c r="Y183" s="249"/>
      <c r="Z183" s="249"/>
      <c r="AA183" s="14" t="s">
        <v>117</v>
      </c>
      <c r="AB183" s="250" t="str">
        <f>V34</f>
        <v>ЭПБ/Д</v>
      </c>
      <c r="AC183" s="250"/>
      <c r="AD183" s="250"/>
      <c r="AE183" s="250"/>
      <c r="AF183" s="250"/>
      <c r="AG183" s="250"/>
      <c r="AH183" s="250"/>
      <c r="AI183" s="16"/>
      <c r="AJ183" s="16"/>
      <c r="AK183" s="16"/>
      <c r="AM183" s="13"/>
      <c r="AN183" s="40"/>
      <c r="AO183" s="40"/>
      <c r="AP183" s="40"/>
      <c r="AQ183" s="40"/>
      <c r="AR183" s="40"/>
      <c r="AS183" s="40"/>
      <c r="AT183" s="40"/>
      <c r="AU183" s="40"/>
      <c r="AV183" s="40"/>
      <c r="AW183" s="40"/>
      <c r="AX183" s="40"/>
      <c r="AY183" s="40"/>
      <c r="AZ183" s="40"/>
    </row>
    <row r="184" spans="1:52" s="34" customFormat="1" ht="15">
      <c r="A184" s="14"/>
      <c r="B184" s="14"/>
      <c r="C184" s="14"/>
      <c r="D184" s="14"/>
      <c r="E184" s="14"/>
      <c r="F184" s="14"/>
      <c r="G184" s="14"/>
      <c r="H184" s="14"/>
      <c r="I184" s="14"/>
      <c r="J184" s="14"/>
      <c r="K184" s="14"/>
      <c r="L184" s="14"/>
      <c r="M184" s="14"/>
      <c r="N184" s="14"/>
      <c r="O184" s="14"/>
      <c r="P184" s="14"/>
      <c r="Q184" s="14"/>
      <c r="R184" s="14"/>
      <c r="S184" s="15"/>
      <c r="T184" s="15"/>
      <c r="U184" s="14"/>
      <c r="V184" s="14"/>
      <c r="W184" s="14"/>
      <c r="X184" s="14"/>
      <c r="Y184" s="14"/>
      <c r="Z184" s="14"/>
      <c r="AA184" s="14"/>
      <c r="AB184" s="14"/>
      <c r="AC184" s="14"/>
      <c r="AD184" s="14"/>
      <c r="AE184" s="14"/>
      <c r="AF184" s="14"/>
      <c r="AG184" s="14"/>
      <c r="AH184" s="14"/>
      <c r="AI184" s="14"/>
      <c r="AJ184" s="14"/>
      <c r="AK184" s="14"/>
      <c r="AL184" s="14"/>
      <c r="AM184" s="13"/>
      <c r="AN184" s="40"/>
      <c r="AO184" s="40"/>
      <c r="AP184" s="40"/>
      <c r="AQ184" s="40"/>
      <c r="AR184" s="40"/>
      <c r="AS184" s="40"/>
      <c r="AT184" s="40"/>
      <c r="AU184" s="40"/>
      <c r="AV184" s="40"/>
      <c r="AW184" s="40"/>
      <c r="AX184" s="40"/>
      <c r="AY184" s="40"/>
      <c r="AZ184" s="40"/>
    </row>
    <row r="185" spans="1:52" s="34" customFormat="1" ht="64.5" customHeight="1">
      <c r="A185" s="251" t="s">
        <v>103</v>
      </c>
      <c r="B185" s="251"/>
      <c r="C185" s="251"/>
      <c r="D185" s="242" t="s">
        <v>7</v>
      </c>
      <c r="E185" s="242"/>
      <c r="F185" s="242"/>
      <c r="G185" s="242"/>
      <c r="H185" s="242"/>
      <c r="I185" s="242"/>
      <c r="J185" s="242"/>
      <c r="K185" s="242"/>
      <c r="L185" s="242"/>
      <c r="M185" s="242"/>
      <c r="N185" s="242"/>
      <c r="O185" s="242"/>
      <c r="P185" s="242"/>
      <c r="Q185" s="242"/>
      <c r="R185" s="242"/>
      <c r="S185" s="242"/>
      <c r="T185" s="242"/>
      <c r="U185" s="242"/>
      <c r="V185" s="242"/>
      <c r="W185" s="242"/>
      <c r="X185" s="243" t="s">
        <v>114</v>
      </c>
      <c r="Y185" s="243"/>
      <c r="Z185" s="243"/>
      <c r="AA185" s="243" t="s">
        <v>115</v>
      </c>
      <c r="AB185" s="243"/>
      <c r="AC185" s="243"/>
      <c r="AD185" s="243" t="s">
        <v>54</v>
      </c>
      <c r="AE185" s="243"/>
      <c r="AF185" s="243"/>
      <c r="AG185" s="243" t="s">
        <v>55</v>
      </c>
      <c r="AH185" s="243"/>
      <c r="AI185" s="243"/>
      <c r="AJ185" s="243" t="s">
        <v>56</v>
      </c>
      <c r="AK185" s="243"/>
      <c r="AL185" s="243"/>
      <c r="AM185" s="13"/>
      <c r="AN185" s="40"/>
      <c r="AO185" s="40"/>
      <c r="AP185" s="40"/>
      <c r="AQ185" s="40"/>
      <c r="AR185" s="40"/>
      <c r="AS185" s="40"/>
      <c r="AT185" s="40"/>
      <c r="AU185" s="40"/>
      <c r="AV185" s="40"/>
      <c r="AW185" s="40"/>
      <c r="AX185" s="40"/>
      <c r="AY185" s="40"/>
      <c r="AZ185" s="40"/>
    </row>
    <row r="186" spans="1:52" s="34" customFormat="1" ht="44.25" customHeight="1">
      <c r="A186" s="259">
        <f>A152</f>
        <v>1</v>
      </c>
      <c r="B186" s="259"/>
      <c r="C186" s="259"/>
      <c r="D186" s="236" t="str">
        <f>D152</f>
        <v>Проведение экспертизы промышленной безопасности в отношении декларации промышленной безопасности опасных производственных объектов</v>
      </c>
      <c r="E186" s="236"/>
      <c r="F186" s="236"/>
      <c r="G186" s="236"/>
      <c r="H186" s="236"/>
      <c r="I186" s="236"/>
      <c r="J186" s="236"/>
      <c r="K186" s="236"/>
      <c r="L186" s="236"/>
      <c r="M186" s="236"/>
      <c r="N186" s="236"/>
      <c r="O186" s="236"/>
      <c r="P186" s="236"/>
      <c r="Q186" s="236"/>
      <c r="R186" s="236"/>
      <c r="S186" s="236"/>
      <c r="T186" s="236"/>
      <c r="U186" s="236"/>
      <c r="V186" s="236"/>
      <c r="W186" s="236"/>
      <c r="X186" s="237">
        <f>X152</f>
        <v>1</v>
      </c>
      <c r="Y186" s="237"/>
      <c r="Z186" s="237"/>
      <c r="AA186" s="224">
        <f>AA152</f>
        <v>19.2</v>
      </c>
      <c r="AB186" s="237"/>
      <c r="AC186" s="237"/>
      <c r="AD186" s="224">
        <f>AD152</f>
        <v>19.2</v>
      </c>
      <c r="AE186" s="237"/>
      <c r="AF186" s="237"/>
      <c r="AG186" s="224">
        <f>AG152</f>
        <v>3.84</v>
      </c>
      <c r="AH186" s="237"/>
      <c r="AI186" s="237"/>
      <c r="AJ186" s="224">
        <f>AJ152</f>
        <v>23.04</v>
      </c>
      <c r="AK186" s="224"/>
      <c r="AL186" s="224"/>
      <c r="AM186" s="13"/>
      <c r="AN186" s="40"/>
      <c r="AO186" s="40"/>
      <c r="AP186" s="40"/>
      <c r="AQ186" s="40"/>
      <c r="AR186" s="40"/>
      <c r="AS186" s="40"/>
      <c r="AT186" s="40"/>
      <c r="AU186" s="40"/>
      <c r="AV186" s="40"/>
      <c r="AW186" s="40"/>
      <c r="AX186" s="40"/>
      <c r="AY186" s="40"/>
      <c r="AZ186" s="40"/>
    </row>
    <row r="187" spans="1:52" s="34" customFormat="1" ht="15.75" thickBot="1">
      <c r="A187" s="14"/>
      <c r="B187" s="14"/>
      <c r="C187" s="14"/>
      <c r="D187" s="14"/>
      <c r="E187" s="14"/>
      <c r="F187" s="14"/>
      <c r="G187" s="14"/>
      <c r="H187" s="14"/>
      <c r="I187" s="14"/>
      <c r="J187" s="14"/>
      <c r="K187" s="14"/>
      <c r="L187" s="14"/>
      <c r="M187" s="14"/>
      <c r="N187" s="14"/>
      <c r="O187" s="14"/>
      <c r="P187" s="14"/>
      <c r="Q187" s="14"/>
      <c r="R187" s="14"/>
      <c r="S187" s="15"/>
      <c r="T187" s="14"/>
      <c r="U187" s="14"/>
      <c r="V187" s="17"/>
      <c r="W187" s="14"/>
      <c r="X187" s="19" t="s">
        <v>8</v>
      </c>
      <c r="Y187" s="14"/>
      <c r="Z187" s="14"/>
      <c r="AA187" s="31"/>
      <c r="AB187" s="31"/>
      <c r="AC187" s="31"/>
      <c r="AD187" s="229">
        <f>SUMIF(AD186:AF186,"&gt;0",AD186:AF186)</f>
        <v>19.2</v>
      </c>
      <c r="AE187" s="229"/>
      <c r="AF187" s="229"/>
      <c r="AG187" s="229">
        <f>SUMIF(AG186:AI186,"&gt;0",AG186:AI186)</f>
        <v>3.84</v>
      </c>
      <c r="AH187" s="229"/>
      <c r="AI187" s="229"/>
      <c r="AJ187" s="230">
        <f>SUMIF(AJ186:AL186,"&gt;0",AJ186:AL186)</f>
        <v>23.04</v>
      </c>
      <c r="AK187" s="231"/>
      <c r="AL187" s="232"/>
      <c r="AM187" s="13"/>
      <c r="AN187" s="40"/>
      <c r="AO187" s="40"/>
      <c r="AP187" s="40"/>
      <c r="AQ187" s="40"/>
      <c r="AR187" s="40"/>
      <c r="AS187" s="40"/>
      <c r="AT187" s="40"/>
      <c r="AU187" s="40"/>
      <c r="AV187" s="40"/>
      <c r="AW187" s="40"/>
      <c r="AX187" s="40"/>
      <c r="AY187" s="40"/>
      <c r="AZ187" s="40"/>
    </row>
    <row r="188" spans="1:52" s="34" customFormat="1" ht="3" customHeight="1">
      <c r="A188" s="14"/>
      <c r="B188" s="14"/>
      <c r="C188" s="14"/>
      <c r="D188" s="14"/>
      <c r="E188" s="14"/>
      <c r="F188" s="14"/>
      <c r="G188" s="14"/>
      <c r="H188" s="14"/>
      <c r="I188" s="14"/>
      <c r="J188" s="14"/>
      <c r="K188" s="14"/>
      <c r="L188" s="14"/>
      <c r="M188" s="14"/>
      <c r="N188" s="14"/>
      <c r="O188" s="14"/>
      <c r="P188" s="14"/>
      <c r="Q188" s="14"/>
      <c r="R188" s="14"/>
      <c r="S188" s="15"/>
      <c r="T188" s="15"/>
      <c r="U188" s="14"/>
      <c r="V188" s="14"/>
      <c r="W188" s="14"/>
      <c r="X188" s="14"/>
      <c r="Y188" s="14"/>
      <c r="Z188" s="14"/>
      <c r="AA188" s="14"/>
      <c r="AB188" s="14"/>
      <c r="AC188" s="14"/>
      <c r="AD188" s="14"/>
      <c r="AE188" s="14"/>
      <c r="AF188" s="14"/>
      <c r="AG188" s="14"/>
      <c r="AH188" s="14"/>
      <c r="AI188" s="14"/>
      <c r="AJ188" s="14"/>
      <c r="AK188" s="14"/>
      <c r="AL188" s="14"/>
      <c r="AM188" s="13"/>
      <c r="AN188" s="40"/>
      <c r="AO188" s="40"/>
      <c r="AP188" s="40"/>
      <c r="AQ188" s="40"/>
      <c r="AR188" s="40"/>
      <c r="AS188" s="40"/>
      <c r="AT188" s="40"/>
      <c r="AU188" s="40"/>
      <c r="AV188" s="40"/>
      <c r="AW188" s="40"/>
      <c r="AX188" s="40"/>
      <c r="AY188" s="40"/>
      <c r="AZ188" s="40"/>
    </row>
    <row r="189" spans="1:52" s="34" customFormat="1" ht="15">
      <c r="A189" s="218" t="s">
        <v>9</v>
      </c>
      <c r="B189" s="218"/>
      <c r="C189" s="218"/>
      <c r="D189" s="218"/>
      <c r="E189" s="218"/>
      <c r="F189" s="218"/>
      <c r="G189" s="218"/>
      <c r="H189" s="234" t="str">
        <f>SUBSTITUTE(PROPER(INDEX(n_4,MID(TEXT(AJ187,n0),1,1)+1)&amp;INDEX(n0x,MID(TEXT(AJ187,n0),2,1)+1,MID(TEXT(AJ187,n0),3,1)+1)&amp;IF(-MID(TEXT(AJ187,n0),1,3),"миллиард"&amp;VLOOKUP(MID(TEXT(AJ187,n0),3,1)*AND(MID(TEXT(AJ187,n0),2,1)-1),мил,2),"")&amp;INDEX(n_4,MID(TEXT(AJ187,n0),4,1)+1)&amp;INDEX(n0x,MID(TEXT(AJ187,n0),5,1)+1,MID(TEXT(AJ187,n0),6,1)+1)&amp;IF(-MID(TEXT(AJ187,n0),4,3),"миллион"&amp;VLOOKUP(MID(TEXT(AJ187,n0),6,1)*AND(MID(TEXT(AJ187,n0),5,1)-1),мил,2),"")&amp;INDEX(n_4,MID(TEXT(AJ187,n0),7,1)+1)&amp;INDEX(n1x,MID(TEXT(AJ187,n0),8,1)+1,MID(TEXT(AJ187,n0),9,1)+1)&amp;IF(-MID(TEXT(AJ187,n0),7,3),VLOOKUP(MID(TEXT(AJ187,n0),9,1)*AND(MID(TEXT(AJ187,n0),8,1)-1),тыс,2),"")&amp;INDEX(n_4,MID(TEXT(AJ187,n0),10,1)+1)&amp;INDEX(n0x,MID(TEXT(AJ187,n0),11,1)+1,MID(TEXT(AJ187,n0),12,1)+1)),"z"," ")&amp;IF(TRUNC(TEXT(AJ187,n0)),"","Ноль ")&amp;"рубл"&amp;VLOOKUP(MOD(MAX(MOD(MID(TEXT(AJ187,n0),11,2)-11,100),9),10),{0,"ь ";1,"я ";4,"ей "},2)&amp;RIGHT(TEXT(AJ187,n0),2)&amp;" копе"&amp;VLOOKUP(MOD(MAX(MOD(RIGHT(TEXT(AJ187,n0),2)-11,100),9),10),{0,"йка";1,"йки";4,"ек"},2)</f>
        <v>Двадцать три рубля 04 копейки</v>
      </c>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13"/>
      <c r="AN189" s="40"/>
      <c r="AO189" s="40"/>
      <c r="AP189" s="40"/>
      <c r="AQ189" s="40"/>
      <c r="AR189" s="40"/>
      <c r="AS189" s="40"/>
      <c r="AT189" s="40"/>
      <c r="AU189" s="40"/>
      <c r="AV189" s="40"/>
      <c r="AW189" s="40"/>
      <c r="AX189" s="40"/>
      <c r="AY189" s="40"/>
      <c r="AZ189" s="40"/>
    </row>
    <row r="190" spans="1:52" s="34" customFormat="1" ht="15">
      <c r="A190" s="218" t="s">
        <v>18</v>
      </c>
      <c r="B190" s="218"/>
      <c r="C190" s="218"/>
      <c r="D190" s="218"/>
      <c r="E190" s="218"/>
      <c r="F190" s="218"/>
      <c r="G190" s="218"/>
      <c r="H190" s="239" t="str">
        <f>SUBSTITUTE(PROPER(INDEX(n_4,MID(TEXT(AG187,n0),1,1)+1)&amp;INDEX(n0x,MID(TEXT(AG187,n0),2,1)+1,MID(TEXT(AG187,n0),3,1)+1)&amp;IF(-MID(TEXT(AG187,n0),1,3),"миллиард"&amp;VLOOKUP(MID(TEXT(AG187,n0),3,1)*AND(MID(TEXT(AG187,n0),2,1)-1),мил,2),"")&amp;INDEX(n_4,MID(TEXT(AG187,n0),4,1)+1)&amp;INDEX(n0x,MID(TEXT(AG187,n0),5,1)+1,MID(TEXT(AG187,n0),6,1)+1)&amp;IF(-MID(TEXT(AG187,n0),4,3),"миллион"&amp;VLOOKUP(MID(TEXT(AG187,n0),6,1)*AND(MID(TEXT(AG187,n0),5,1)-1),мил,2),"")&amp;INDEX(n_4,MID(TEXT(AG187,n0),7,1)+1)&amp;INDEX(n1x,MID(TEXT(AG187,n0),8,1)+1,MID(TEXT(AG187,n0),9,1)+1)&amp;IF(-MID(TEXT(AG187,n0),7,3),VLOOKUP(MID(TEXT(AG187,n0),9,1)*AND(MID(TEXT(AG187,n0),8,1)-1),тыс,2),"")&amp;INDEX(n_4,MID(TEXT(AG187,n0),10,1)+1)&amp;INDEX(n0x,MID(TEXT(AG187,n0),11,1)+1,MID(TEXT(AG187,n0),12,1)+1)),"z"," ")&amp;IF(TRUNC(TEXT(AG187,n0)),"","Ноль ")&amp;"рубл"&amp;VLOOKUP(MOD(MAX(MOD(MID(TEXT(AG187,n0),11,2)-11,100),9),10),{0,"ь ";1,"я ";4,"ей "},2)&amp;RIGHT(TEXT(AG187,n0),2)&amp;" копе"&amp;VLOOKUP(MOD(MAX(MOD(RIGHT(TEXT(AG187,n0),2)-11,100),9),10),{0,"йка";1,"йки";4,"ек"},2)</f>
        <v>Три рубля 84 копейки</v>
      </c>
      <c r="I190" s="239"/>
      <c r="J190" s="239"/>
      <c r="K190" s="239"/>
      <c r="L190" s="239"/>
      <c r="M190" s="239"/>
      <c r="N190" s="239"/>
      <c r="O190" s="239"/>
      <c r="P190" s="239"/>
      <c r="Q190" s="239"/>
      <c r="R190" s="239"/>
      <c r="S190" s="239"/>
      <c r="T190" s="239"/>
      <c r="U190" s="239"/>
      <c r="V190" s="239"/>
      <c r="W190" s="239"/>
      <c r="X190" s="239"/>
      <c r="Y190" s="239"/>
      <c r="Z190" s="239"/>
      <c r="AA190" s="239"/>
      <c r="AB190" s="239"/>
      <c r="AC190" s="239"/>
      <c r="AD190" s="239"/>
      <c r="AE190" s="239"/>
      <c r="AF190" s="239"/>
      <c r="AG190" s="239"/>
      <c r="AH190" s="239"/>
      <c r="AI190" s="239"/>
      <c r="AJ190" s="239"/>
      <c r="AK190" s="239"/>
      <c r="AL190" s="239"/>
      <c r="AM190" s="13"/>
      <c r="AN190" s="40"/>
      <c r="AO190" s="40"/>
      <c r="AP190" s="40"/>
      <c r="AQ190" s="40"/>
      <c r="AR190" s="40"/>
      <c r="AS190" s="40"/>
      <c r="AT190" s="40"/>
      <c r="AU190" s="40"/>
      <c r="AV190" s="40"/>
      <c r="AW190" s="40"/>
      <c r="AX190" s="40"/>
      <c r="AY190" s="40"/>
      <c r="AZ190" s="40"/>
    </row>
    <row r="191" spans="1:52" s="34" customFormat="1" ht="6" customHeight="1">
      <c r="A191" s="14"/>
      <c r="B191" s="14"/>
      <c r="C191" s="14"/>
      <c r="D191" s="14"/>
      <c r="E191" s="14"/>
      <c r="F191" s="14"/>
      <c r="G191" s="14"/>
      <c r="H191" s="14"/>
      <c r="I191" s="14"/>
      <c r="J191" s="14"/>
      <c r="K191" s="14"/>
      <c r="L191" s="14"/>
      <c r="M191" s="14"/>
      <c r="N191" s="14"/>
      <c r="O191" s="14"/>
      <c r="P191" s="14"/>
      <c r="Q191" s="14"/>
      <c r="R191" s="14"/>
      <c r="S191" s="15"/>
      <c r="T191" s="15"/>
      <c r="U191" s="14"/>
      <c r="V191" s="14"/>
      <c r="W191" s="14"/>
      <c r="X191" s="14"/>
      <c r="Y191" s="14"/>
      <c r="Z191" s="14"/>
      <c r="AA191" s="14"/>
      <c r="AB191" s="14"/>
      <c r="AC191" s="14"/>
      <c r="AD191" s="14"/>
      <c r="AE191" s="14"/>
      <c r="AF191" s="14"/>
      <c r="AG191" s="14"/>
      <c r="AH191" s="14"/>
      <c r="AI191" s="14"/>
      <c r="AJ191" s="14"/>
      <c r="AK191" s="14"/>
      <c r="AL191" s="14"/>
      <c r="AM191" s="13"/>
      <c r="AN191" s="40"/>
      <c r="AO191" s="40"/>
      <c r="AP191" s="40"/>
      <c r="AQ191" s="40"/>
      <c r="AR191" s="40"/>
      <c r="AS191" s="40"/>
      <c r="AT191" s="40"/>
      <c r="AU191" s="40"/>
      <c r="AV191" s="40"/>
      <c r="AW191" s="40"/>
      <c r="AX191" s="40"/>
      <c r="AY191" s="40"/>
      <c r="AZ191" s="40"/>
    </row>
    <row r="192" spans="1:52" s="34" customFormat="1" ht="15">
      <c r="A192" s="258" t="s">
        <v>51</v>
      </c>
      <c r="B192" s="258"/>
      <c r="C192" s="258"/>
      <c r="D192" s="258"/>
      <c r="E192" s="258"/>
      <c r="F192" s="258"/>
      <c r="G192" s="258"/>
      <c r="H192" s="258"/>
      <c r="I192" s="258"/>
      <c r="J192" s="258"/>
      <c r="K192" s="258"/>
      <c r="L192" s="258"/>
      <c r="M192" s="258"/>
      <c r="N192" s="258"/>
      <c r="O192" s="258"/>
      <c r="P192" s="258"/>
      <c r="Q192" s="258"/>
      <c r="R192" s="258"/>
      <c r="S192" s="258"/>
      <c r="T192" s="258"/>
      <c r="U192" s="258"/>
      <c r="V192" s="258"/>
      <c r="W192" s="258"/>
      <c r="X192" s="258"/>
      <c r="Y192" s="258"/>
      <c r="Z192" s="258"/>
      <c r="AA192" s="258"/>
      <c r="AB192" s="258"/>
      <c r="AC192" s="258"/>
      <c r="AD192" s="258"/>
      <c r="AE192" s="258"/>
      <c r="AF192" s="258"/>
      <c r="AG192" s="258"/>
      <c r="AH192" s="258"/>
      <c r="AI192" s="258"/>
      <c r="AJ192" s="258"/>
      <c r="AK192" s="258"/>
      <c r="AL192" s="258"/>
      <c r="AM192" s="258"/>
      <c r="AN192" s="40"/>
      <c r="AO192" s="40"/>
      <c r="AP192" s="40"/>
      <c r="AQ192" s="40"/>
      <c r="AR192" s="40"/>
      <c r="AS192" s="40"/>
      <c r="AT192" s="40"/>
      <c r="AU192" s="40"/>
      <c r="AV192" s="40"/>
      <c r="AW192" s="40"/>
      <c r="AX192" s="40"/>
      <c r="AY192" s="40"/>
      <c r="AZ192" s="40"/>
    </row>
    <row r="193" spans="1:52" s="34" customFormat="1" ht="15">
      <c r="A193" s="248" t="s">
        <v>20</v>
      </c>
      <c r="B193" s="248"/>
      <c r="C193" s="248"/>
      <c r="D193" s="248"/>
      <c r="E193" s="248"/>
      <c r="F193" s="248"/>
      <c r="G193" s="248"/>
      <c r="H193" s="248"/>
      <c r="I193" s="248"/>
      <c r="J193" s="248"/>
      <c r="K193" s="248"/>
      <c r="L193" s="248"/>
      <c r="M193" s="248"/>
      <c r="N193" s="248"/>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8"/>
      <c r="AL193" s="248"/>
      <c r="AM193" s="13"/>
      <c r="AN193" s="40"/>
      <c r="AO193" s="40"/>
      <c r="AP193" s="40"/>
      <c r="AQ193" s="40"/>
      <c r="AR193" s="40"/>
      <c r="AS193" s="40"/>
      <c r="AT193" s="40"/>
      <c r="AU193" s="40"/>
      <c r="AV193" s="40"/>
      <c r="AW193" s="40"/>
      <c r="AX193" s="40"/>
      <c r="AY193" s="40"/>
      <c r="AZ193" s="40"/>
    </row>
    <row r="194" spans="1:52" s="34" customFormat="1" ht="15">
      <c r="A194" s="248" t="s">
        <v>50</v>
      </c>
      <c r="B194" s="248"/>
      <c r="C194" s="248"/>
      <c r="D194" s="248"/>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13"/>
      <c r="AN194" s="40"/>
      <c r="AO194" s="40"/>
      <c r="AP194" s="40"/>
      <c r="AQ194" s="40"/>
      <c r="AR194" s="40"/>
      <c r="AS194" s="40"/>
      <c r="AT194" s="40"/>
      <c r="AU194" s="40"/>
      <c r="AV194" s="40"/>
      <c r="AW194" s="40"/>
      <c r="AX194" s="40"/>
      <c r="AY194" s="40"/>
      <c r="AZ194" s="40"/>
    </row>
    <row r="195" spans="1:52" s="34" customFormat="1" ht="15">
      <c r="A195" s="47"/>
      <c r="B195" s="47"/>
      <c r="C195" s="47"/>
      <c r="D195" s="47"/>
      <c r="E195" s="47"/>
      <c r="F195" s="47"/>
      <c r="G195" s="47"/>
      <c r="H195" s="47"/>
      <c r="I195" s="47"/>
      <c r="J195" s="47"/>
      <c r="K195" s="47"/>
      <c r="L195" s="47"/>
      <c r="M195" s="47"/>
      <c r="N195" s="47"/>
      <c r="O195" s="47"/>
      <c r="P195" s="47"/>
      <c r="Q195" s="47"/>
      <c r="R195" s="47"/>
      <c r="S195" s="47"/>
      <c r="T195" s="15"/>
      <c r="U195" s="14"/>
      <c r="V195" s="14"/>
      <c r="W195" s="14"/>
      <c r="X195" s="14"/>
      <c r="Y195" s="14"/>
      <c r="Z195" s="14"/>
      <c r="AA195" s="14"/>
      <c r="AB195" s="14"/>
      <c r="AC195" s="14"/>
      <c r="AD195" s="14"/>
      <c r="AE195" s="14"/>
      <c r="AF195" s="14"/>
      <c r="AG195" s="14"/>
      <c r="AH195" s="14"/>
      <c r="AI195" s="14"/>
      <c r="AJ195" s="14"/>
      <c r="AK195" s="14"/>
      <c r="AL195" s="14"/>
      <c r="AM195" s="13"/>
      <c r="AN195" s="40"/>
      <c r="AO195" s="40"/>
      <c r="AP195" s="40"/>
      <c r="AQ195" s="40"/>
      <c r="AR195" s="40"/>
      <c r="AS195" s="40"/>
      <c r="AT195" s="40"/>
      <c r="AU195" s="40"/>
      <c r="AV195" s="40"/>
      <c r="AW195" s="40"/>
      <c r="AX195" s="40"/>
      <c r="AY195" s="40"/>
      <c r="AZ195" s="40"/>
    </row>
    <row r="196" spans="1:52" s="34" customFormat="1" ht="74.25" customHeight="1">
      <c r="A196" s="252" t="str">
        <f>T92</f>
        <v>Заместитель начальника управления - начальник 
отдела экспертизы Брестского областного 
управления Госпромнадзора
___________________________К.В.Рябушев</v>
      </c>
      <c r="B196" s="252"/>
      <c r="C196" s="252"/>
      <c r="D196" s="252"/>
      <c r="E196" s="252"/>
      <c r="F196" s="252"/>
      <c r="G196" s="252"/>
      <c r="H196" s="252"/>
      <c r="I196" s="252"/>
      <c r="J196" s="252"/>
      <c r="K196" s="252"/>
      <c r="L196" s="252"/>
      <c r="M196" s="252"/>
      <c r="N196" s="252"/>
      <c r="O196" s="252"/>
      <c r="P196" s="252"/>
      <c r="Q196" s="252"/>
      <c r="R196" s="252"/>
      <c r="S196" s="252"/>
      <c r="T196" s="15"/>
      <c r="U196" s="15"/>
      <c r="V196" s="15"/>
      <c r="W196" s="15"/>
      <c r="X196" s="15"/>
      <c r="Y196" s="15"/>
      <c r="Z196" s="15"/>
      <c r="AA196" s="15"/>
      <c r="AB196" s="15"/>
      <c r="AC196" s="15"/>
      <c r="AD196" s="15"/>
      <c r="AE196" s="15"/>
      <c r="AF196" s="15"/>
      <c r="AG196" s="15"/>
      <c r="AH196" s="15"/>
      <c r="AI196" s="15"/>
      <c r="AJ196" s="15"/>
      <c r="AK196" s="15"/>
      <c r="AL196" s="15"/>
      <c r="AM196" s="13"/>
      <c r="AN196" s="40"/>
      <c r="AO196" s="40"/>
      <c r="AP196" s="40"/>
      <c r="AQ196" s="40"/>
      <c r="AR196" s="40"/>
      <c r="AS196" s="40"/>
      <c r="AT196" s="40"/>
      <c r="AU196" s="40"/>
      <c r="AV196" s="40"/>
      <c r="AW196" s="40"/>
      <c r="AX196" s="40"/>
      <c r="AY196" s="40"/>
      <c r="AZ196" s="40"/>
    </row>
    <row r="197" spans="1:52" s="34" customFormat="1" ht="8.25" customHeight="1">
      <c r="A197" s="253"/>
      <c r="B197" s="253"/>
      <c r="C197" s="253"/>
      <c r="D197" s="253"/>
      <c r="E197" s="253"/>
      <c r="F197" s="253"/>
      <c r="G197" s="253"/>
      <c r="H197" s="253"/>
      <c r="I197" s="253"/>
      <c r="J197" s="253"/>
      <c r="K197" s="253"/>
      <c r="L197" s="253"/>
      <c r="M197" s="253"/>
      <c r="N197" s="253"/>
      <c r="O197" s="253"/>
      <c r="P197" s="253"/>
      <c r="Q197" s="253"/>
      <c r="R197" s="253"/>
      <c r="S197" s="253"/>
      <c r="T197" s="15"/>
      <c r="U197" s="254"/>
      <c r="V197" s="254"/>
      <c r="W197" s="254"/>
      <c r="X197" s="254"/>
      <c r="Y197" s="254"/>
      <c r="Z197" s="254"/>
      <c r="AA197" s="254"/>
      <c r="AB197" s="254"/>
      <c r="AC197" s="254"/>
      <c r="AD197" s="254"/>
      <c r="AE197" s="254"/>
      <c r="AF197" s="255"/>
      <c r="AG197" s="255"/>
      <c r="AH197" s="255"/>
      <c r="AI197" s="255"/>
      <c r="AJ197" s="255"/>
      <c r="AK197" s="255"/>
      <c r="AL197" s="255"/>
      <c r="AM197" s="13"/>
      <c r="AN197" s="40"/>
      <c r="AO197" s="40"/>
      <c r="AP197" s="40"/>
      <c r="AQ197" s="40"/>
      <c r="AR197" s="40"/>
      <c r="AS197" s="40"/>
      <c r="AT197" s="40"/>
      <c r="AU197" s="40"/>
      <c r="AV197" s="40"/>
      <c r="AW197" s="40"/>
      <c r="AX197" s="40"/>
      <c r="AY197" s="40"/>
      <c r="AZ197" s="40"/>
    </row>
    <row r="198" spans="1:52" s="34" customFormat="1" ht="15">
      <c r="A198" s="13" t="s">
        <v>11</v>
      </c>
      <c r="B198" s="13"/>
      <c r="C198" s="13"/>
      <c r="D198" s="13"/>
      <c r="E198" s="13"/>
      <c r="F198" s="13"/>
      <c r="G198" s="13"/>
      <c r="H198" s="13"/>
      <c r="I198" s="13"/>
      <c r="J198" s="13"/>
      <c r="K198" s="13"/>
      <c r="L198" s="13"/>
      <c r="M198" s="13"/>
      <c r="N198" s="13"/>
      <c r="O198" s="13"/>
      <c r="P198" s="13"/>
      <c r="Q198" s="13"/>
      <c r="R198" s="13"/>
      <c r="S198" s="16"/>
      <c r="T198" s="16"/>
      <c r="U198" s="13"/>
      <c r="V198" s="13"/>
      <c r="W198" s="13"/>
      <c r="X198" s="13"/>
      <c r="Y198" s="13"/>
      <c r="Z198" s="13"/>
      <c r="AA198" s="13"/>
      <c r="AB198" s="13"/>
      <c r="AC198" s="13"/>
      <c r="AD198" s="13"/>
      <c r="AE198" s="13"/>
      <c r="AF198" s="13"/>
      <c r="AG198" s="13"/>
      <c r="AH198" s="13"/>
      <c r="AI198" s="13"/>
      <c r="AJ198" s="13"/>
      <c r="AK198" s="13"/>
      <c r="AL198" s="13"/>
      <c r="AM198" s="13"/>
      <c r="AN198" s="40"/>
      <c r="AO198" s="40"/>
      <c r="AP198" s="40"/>
      <c r="AQ198" s="40"/>
      <c r="AR198" s="40"/>
      <c r="AS198" s="40"/>
      <c r="AT198" s="40"/>
      <c r="AU198" s="40"/>
      <c r="AV198" s="40"/>
      <c r="AW198" s="40"/>
      <c r="AX198" s="40"/>
      <c r="AY198" s="40"/>
      <c r="AZ198" s="40"/>
    </row>
    <row r="199" spans="1:52" s="34" customFormat="1" ht="15">
      <c r="A199" s="13"/>
      <c r="B199" s="13"/>
      <c r="C199" s="13"/>
      <c r="D199" s="13"/>
      <c r="E199" s="13"/>
      <c r="F199" s="13"/>
      <c r="G199" s="13"/>
      <c r="H199" s="13"/>
      <c r="I199" s="13"/>
      <c r="J199" s="13"/>
      <c r="K199" s="13"/>
      <c r="L199" s="13"/>
      <c r="M199" s="13"/>
      <c r="N199" s="13"/>
      <c r="O199" s="13"/>
      <c r="P199" s="13"/>
      <c r="Q199" s="13"/>
      <c r="R199" s="13"/>
      <c r="S199" s="16"/>
      <c r="T199" s="16"/>
      <c r="U199" s="13"/>
      <c r="V199" s="13"/>
      <c r="W199" s="13"/>
      <c r="X199" s="13"/>
      <c r="Y199" s="13"/>
      <c r="Z199" s="13"/>
      <c r="AA199" s="13"/>
      <c r="AB199" s="13"/>
      <c r="AC199" s="13"/>
      <c r="AD199" s="13"/>
      <c r="AE199" s="13"/>
      <c r="AF199" s="13"/>
      <c r="AG199" s="13"/>
      <c r="AH199" s="13"/>
      <c r="AI199" s="13"/>
      <c r="AJ199" s="13"/>
      <c r="AK199" s="13"/>
      <c r="AL199" s="13"/>
      <c r="AM199" s="13"/>
      <c r="AN199" s="40"/>
      <c r="AO199" s="40"/>
      <c r="AP199" s="40"/>
      <c r="AQ199" s="40"/>
      <c r="AR199" s="40"/>
      <c r="AS199" s="40"/>
      <c r="AT199" s="40"/>
      <c r="AU199" s="40"/>
      <c r="AV199" s="40"/>
      <c r="AW199" s="40"/>
      <c r="AX199" s="40"/>
      <c r="AY199" s="40"/>
      <c r="AZ199" s="40"/>
    </row>
    <row r="200" spans="53:59" ht="15">
      <c r="BA200" s="34"/>
      <c r="BB200" s="34"/>
      <c r="BC200" s="34"/>
      <c r="BD200" s="34"/>
      <c r="BE200" s="34"/>
      <c r="BF200" s="34"/>
      <c r="BG200" s="34"/>
    </row>
    <row r="201" spans="53:59" ht="15">
      <c r="BA201" s="34"/>
      <c r="BB201" s="34"/>
      <c r="BC201" s="34"/>
      <c r="BD201" s="34"/>
      <c r="BE201" s="34"/>
      <c r="BF201" s="34"/>
      <c r="BG201" s="34"/>
    </row>
  </sheetData>
  <sheetProtection password="CE2C" sheet="1" formatCells="0" formatColumns="0" formatRows="0" selectLockedCells="1"/>
  <mergeCells count="242">
    <mergeCell ref="U15:AL15"/>
    <mergeCell ref="A192:AM192"/>
    <mergeCell ref="A193:AL193"/>
    <mergeCell ref="A194:AL194"/>
    <mergeCell ref="H190:AL190"/>
    <mergeCell ref="AG185:AI185"/>
    <mergeCell ref="AJ185:AL185"/>
    <mergeCell ref="A186:C186"/>
    <mergeCell ref="D186:W186"/>
    <mergeCell ref="X186:Z186"/>
    <mergeCell ref="A196:S196"/>
    <mergeCell ref="A197:S197"/>
    <mergeCell ref="U197:AE197"/>
    <mergeCell ref="AF197:AL197"/>
    <mergeCell ref="AD187:AF187"/>
    <mergeCell ref="AG187:AI187"/>
    <mergeCell ref="AJ187:AL187"/>
    <mergeCell ref="A189:G189"/>
    <mergeCell ref="H189:AL189"/>
    <mergeCell ref="A190:G190"/>
    <mergeCell ref="AA186:AC186"/>
    <mergeCell ref="AD186:AF186"/>
    <mergeCell ref="AG186:AI186"/>
    <mergeCell ref="AJ186:AL186"/>
    <mergeCell ref="I181:AL181"/>
    <mergeCell ref="I182:AL182"/>
    <mergeCell ref="A183:R183"/>
    <mergeCell ref="U183:Z183"/>
    <mergeCell ref="AB183:AH183"/>
    <mergeCell ref="A185:C185"/>
    <mergeCell ref="D185:W185"/>
    <mergeCell ref="X185:Z185"/>
    <mergeCell ref="AA185:AC185"/>
    <mergeCell ref="AD185:AF185"/>
    <mergeCell ref="A168:AM168"/>
    <mergeCell ref="A171:R171"/>
    <mergeCell ref="AF171:AL171"/>
    <mergeCell ref="A172:U178"/>
    <mergeCell ref="AF172:AK172"/>
    <mergeCell ref="A180:G180"/>
    <mergeCell ref="I180:AL180"/>
    <mergeCell ref="H156:AL156"/>
    <mergeCell ref="A157:AL157"/>
    <mergeCell ref="A158:H158"/>
    <mergeCell ref="I158:AL158"/>
    <mergeCell ref="A162:S165"/>
    <mergeCell ref="V162:AL163"/>
    <mergeCell ref="V165:AC165"/>
    <mergeCell ref="AD165:AL165"/>
    <mergeCell ref="AJ152:AL152"/>
    <mergeCell ref="AD153:AF153"/>
    <mergeCell ref="AG153:AI153"/>
    <mergeCell ref="AJ153:AL153"/>
    <mergeCell ref="A154:AL154"/>
    <mergeCell ref="A155:G155"/>
    <mergeCell ref="H155:AL155"/>
    <mergeCell ref="A152:C152"/>
    <mergeCell ref="D152:W152"/>
    <mergeCell ref="X152:Z152"/>
    <mergeCell ref="AA152:AC152"/>
    <mergeCell ref="AD152:AF152"/>
    <mergeCell ref="AG152:AI152"/>
    <mergeCell ref="A149:AL149"/>
    <mergeCell ref="A151:C151"/>
    <mergeCell ref="D151:W151"/>
    <mergeCell ref="X151:Z151"/>
    <mergeCell ref="AA151:AC151"/>
    <mergeCell ref="AD151:AF151"/>
    <mergeCell ref="AG151:AI151"/>
    <mergeCell ref="AJ151:AL151"/>
    <mergeCell ref="N145:R145"/>
    <mergeCell ref="S145:Y145"/>
    <mergeCell ref="B147:K147"/>
    <mergeCell ref="L147:T147"/>
    <mergeCell ref="W147:AB147"/>
    <mergeCell ref="B148:C148"/>
    <mergeCell ref="E148:K148"/>
    <mergeCell ref="A134:P134"/>
    <mergeCell ref="R134:AL134"/>
    <mergeCell ref="A135:P143"/>
    <mergeCell ref="R135:AL136"/>
    <mergeCell ref="R138:AL139"/>
    <mergeCell ref="R140:AL140"/>
    <mergeCell ref="R141:AM144"/>
    <mergeCell ref="A124:C124"/>
    <mergeCell ref="D124:Z124"/>
    <mergeCell ref="AA124:AF124"/>
    <mergeCell ref="AG124:AL124"/>
    <mergeCell ref="A125:AL125"/>
    <mergeCell ref="V129:AC129"/>
    <mergeCell ref="AD129:AL129"/>
    <mergeCell ref="D122:Z122"/>
    <mergeCell ref="AA122:AF122"/>
    <mergeCell ref="AG122:AL122"/>
    <mergeCell ref="A123:C123"/>
    <mergeCell ref="D123:Z123"/>
    <mergeCell ref="AA123:AF123"/>
    <mergeCell ref="AG123:AL123"/>
    <mergeCell ref="A122:C122"/>
    <mergeCell ref="A120:C120"/>
    <mergeCell ref="D120:Z120"/>
    <mergeCell ref="AA120:AF120"/>
    <mergeCell ref="AG120:AL120"/>
    <mergeCell ref="A121:C121"/>
    <mergeCell ref="D121:Z121"/>
    <mergeCell ref="AA121:AF121"/>
    <mergeCell ref="AG121:AL121"/>
    <mergeCell ref="A117:I117"/>
    <mergeCell ref="K117:AK117"/>
    <mergeCell ref="A119:C119"/>
    <mergeCell ref="D119:Z119"/>
    <mergeCell ref="AA119:AF119"/>
    <mergeCell ref="AG119:AL119"/>
    <mergeCell ref="A115:J115"/>
    <mergeCell ref="K115:R115"/>
    <mergeCell ref="S115:T115"/>
    <mergeCell ref="U115:AH115"/>
    <mergeCell ref="A116:L116"/>
    <mergeCell ref="M116:AK116"/>
    <mergeCell ref="A109:AL109"/>
    <mergeCell ref="A110:AK110"/>
    <mergeCell ref="A111:K111"/>
    <mergeCell ref="L111:AL111"/>
    <mergeCell ref="A112:AL112"/>
    <mergeCell ref="A113:AL113"/>
    <mergeCell ref="A105:O105"/>
    <mergeCell ref="P105:Z105"/>
    <mergeCell ref="AA105:AL105"/>
    <mergeCell ref="A106:AL106"/>
    <mergeCell ref="A107:AK107"/>
    <mergeCell ref="A108:AL108"/>
    <mergeCell ref="L101:P101"/>
    <mergeCell ref="R101:AA101"/>
    <mergeCell ref="A103:AL103"/>
    <mergeCell ref="A104:AL104"/>
    <mergeCell ref="F101:K101"/>
    <mergeCell ref="M100:Y100"/>
    <mergeCell ref="A91:Q92"/>
    <mergeCell ref="A94:G94"/>
    <mergeCell ref="K94:R94"/>
    <mergeCell ref="A96:I96"/>
    <mergeCell ref="T96:AB96"/>
    <mergeCell ref="T92:AK94"/>
    <mergeCell ref="A64:AL64"/>
    <mergeCell ref="A65:AL65"/>
    <mergeCell ref="A68:AL68"/>
    <mergeCell ref="A81:S81"/>
    <mergeCell ref="T81:AL81"/>
    <mergeCell ref="A82:Q82"/>
    <mergeCell ref="T82:AL90"/>
    <mergeCell ref="A83:K83"/>
    <mergeCell ref="A84:Q84"/>
    <mergeCell ref="A87:Q90"/>
    <mergeCell ref="A57:AL57"/>
    <mergeCell ref="A58:AL58"/>
    <mergeCell ref="A59:AL59"/>
    <mergeCell ref="A60:L60"/>
    <mergeCell ref="M60:AL60"/>
    <mergeCell ref="A63:AL63"/>
    <mergeCell ref="A62:AL62"/>
    <mergeCell ref="A61:AL61"/>
    <mergeCell ref="A51:AL51"/>
    <mergeCell ref="A53:AL53"/>
    <mergeCell ref="A54:AL54"/>
    <mergeCell ref="A56:I56"/>
    <mergeCell ref="K56:AK56"/>
    <mergeCell ref="O55:AK55"/>
    <mergeCell ref="A55:N55"/>
    <mergeCell ref="A52:AL52"/>
    <mergeCell ref="A43:AL43"/>
    <mergeCell ref="A45:K45"/>
    <mergeCell ref="L45:AL45"/>
    <mergeCell ref="A46:AL46"/>
    <mergeCell ref="A48:AL48"/>
    <mergeCell ref="A49:AL49"/>
    <mergeCell ref="A44:AL44"/>
    <mergeCell ref="A41:AK41"/>
    <mergeCell ref="P34:U34"/>
    <mergeCell ref="V34:AC34"/>
    <mergeCell ref="B25:AJ25"/>
    <mergeCell ref="AJ36:AL36"/>
    <mergeCell ref="I30:P30"/>
    <mergeCell ref="A35:AM35"/>
    <mergeCell ref="Q30:AL30"/>
    <mergeCell ref="B11:AL11"/>
    <mergeCell ref="I28:P28"/>
    <mergeCell ref="A80:AL80"/>
    <mergeCell ref="A66:AL66"/>
    <mergeCell ref="A76:AL76"/>
    <mergeCell ref="A70:AL70"/>
    <mergeCell ref="A67:AL67"/>
    <mergeCell ref="A73:AL73"/>
    <mergeCell ref="A69:AL69"/>
    <mergeCell ref="A77:AL77"/>
    <mergeCell ref="A85:Q85"/>
    <mergeCell ref="N9:S9"/>
    <mergeCell ref="Q28:AL28"/>
    <mergeCell ref="B12:AL12"/>
    <mergeCell ref="A74:AL74"/>
    <mergeCell ref="A79:AL79"/>
    <mergeCell ref="A75:AL75"/>
    <mergeCell ref="A78:AL78"/>
    <mergeCell ref="B23:AL23"/>
    <mergeCell ref="P39:Z39"/>
    <mergeCell ref="P99:W99"/>
    <mergeCell ref="W6:AL6"/>
    <mergeCell ref="A71:AL71"/>
    <mergeCell ref="A72:AL72"/>
    <mergeCell ref="A86:Q86"/>
    <mergeCell ref="A47:AL47"/>
    <mergeCell ref="A37:AL37"/>
    <mergeCell ref="A42:AL42"/>
    <mergeCell ref="B13:U13"/>
    <mergeCell ref="V13:AL13"/>
    <mergeCell ref="A1:AM2"/>
    <mergeCell ref="B16:AL16"/>
    <mergeCell ref="B14:AL14"/>
    <mergeCell ref="B28:H28"/>
    <mergeCell ref="B22:AL22"/>
    <mergeCell ref="B21:AL21"/>
    <mergeCell ref="W5:AK5"/>
    <mergeCell ref="B10:AL10"/>
    <mergeCell ref="B20:AJ20"/>
    <mergeCell ref="A38:AL38"/>
    <mergeCell ref="A40:AL40"/>
    <mergeCell ref="AD36:AI36"/>
    <mergeCell ref="B19:AL19"/>
    <mergeCell ref="AA39:AL39"/>
    <mergeCell ref="A36:H36"/>
    <mergeCell ref="A39:O39"/>
    <mergeCell ref="B15:T15"/>
    <mergeCell ref="Q50:AC50"/>
    <mergeCell ref="M114:W114"/>
    <mergeCell ref="A114:L114"/>
    <mergeCell ref="A127:S130"/>
    <mergeCell ref="V127:AL127"/>
    <mergeCell ref="B18:AL18"/>
    <mergeCell ref="B30:H30"/>
    <mergeCell ref="B24:AL24"/>
  </mergeCells>
  <dataValidations count="2">
    <dataValidation type="list" allowBlank="1" showInputMessage="1" showErrorMessage="1" sqref="W6:AL6">
      <formula1>$BA$2:$BA$29</formula1>
    </dataValidation>
    <dataValidation type="list" allowBlank="1" showInputMessage="1" showErrorMessage="1" sqref="V13:AL13">
      <formula1>$BA$31:$BA$33</formula1>
    </dataValidation>
  </dataValidations>
  <printOptions horizontalCentered="1"/>
  <pageMargins left="0.2362204724409449" right="0.2362204724409449" top="0.1968503937007874" bottom="0.1968503937007874" header="0" footer="0"/>
  <pageSetup blackAndWhite="1" fitToHeight="0" fitToWidth="1" horizontalDpi="600" verticalDpi="600" orientation="portrait" paperSize="9" scale="97" r:id="rId3"/>
  <rowBreaks count="4" manualBreakCount="4">
    <brk id="31" max="38" man="1"/>
    <brk id="97" max="38" man="1"/>
    <brk id="131" max="38" man="1"/>
    <brk id="167" max="38" man="1"/>
  </rowBreaks>
  <legacyDrawing r:id="rId2"/>
</worksheet>
</file>

<file path=xl/worksheets/sheet2.xml><?xml version="1.0" encoding="utf-8"?>
<worksheet xmlns="http://schemas.openxmlformats.org/spreadsheetml/2006/main" xmlns:r="http://schemas.openxmlformats.org/officeDocument/2006/relationships">
  <dimension ref="B1:Q28"/>
  <sheetViews>
    <sheetView zoomScalePageLayoutView="0" workbookViewId="0" topLeftCell="A1">
      <selection activeCell="G5" sqref="G5"/>
    </sheetView>
  </sheetViews>
  <sheetFormatPr defaultColWidth="9.140625" defaultRowHeight="15"/>
  <cols>
    <col min="1" max="1" width="3.8515625" style="3" customWidth="1"/>
    <col min="2" max="2" width="20.8515625" style="3" customWidth="1"/>
    <col min="3" max="3" width="120.7109375" style="3" customWidth="1"/>
    <col min="4" max="16384" width="9.140625" style="3" customWidth="1"/>
  </cols>
  <sheetData>
    <row r="1" s="1" customFormat="1" ht="18">
      <c r="B1" s="1" t="s">
        <v>12</v>
      </c>
    </row>
    <row r="2" ht="12.75">
      <c r="B2" s="2" t="s">
        <v>13</v>
      </c>
    </row>
    <row r="3" ht="12.75">
      <c r="C3" s="2"/>
    </row>
    <row r="4" spans="2:14" s="6" customFormat="1" ht="12.75">
      <c r="B4" s="4" t="s">
        <v>14</v>
      </c>
      <c r="C4" s="5" t="s">
        <v>15</v>
      </c>
      <c r="G4" s="3"/>
      <c r="H4" s="3"/>
      <c r="I4" s="3"/>
      <c r="K4" s="3"/>
      <c r="L4" s="3"/>
      <c r="M4" s="3"/>
      <c r="N4" s="3"/>
    </row>
    <row r="5" spans="2:3" ht="12.75">
      <c r="B5" s="7">
        <v>0.74</v>
      </c>
      <c r="C5" s="8" t="str">
        <f>SUBSTITUTE(PROPER(INDEX(n_4,MID(TEXT(B5,n0),1,1)+1)&amp;INDEX(n0x,MID(TEXT(B5,n0),2,1)+1,MID(TEXT(B5,n0),3,1)+1)&amp;IF(-MID(TEXT(B5,n0),1,3),"миллиард"&amp;VLOOKUP(MID(TEXT(B5,n0),3,1)*AND(MID(TEXT(B5,n0),2,1)-1),мил,2),"")&amp;INDEX(n_4,MID(TEXT(B5,n0),4,1)+1)&amp;INDEX(n0x,MID(TEXT(B5,n0),5,1)+1,MID(TEXT(B5,n0),6,1)+1)&amp;IF(-MID(TEXT(B5,n0),4,3),"миллион"&amp;VLOOKUP(MID(TEXT(B5,n0),6,1)*AND(MID(TEXT(B5,n0),5,1)-1),мил,2),"")&amp;INDEX(n_4,MID(TEXT(B5,n0),7,1)+1)&amp;INDEX(n1x,MID(TEXT(B5,n0),8,1)+1,MID(TEXT(B5,n0),9,1)+1)&amp;IF(-MID(TEXT(B5,n0),7,3),VLOOKUP(MID(TEXT(B5,n0),9,1)*AND(MID(TEXT(B5,n0),8,1)-1),тыс,2),"")&amp;INDEX(n_4,MID(TEXT(B5,n0),10,1)+1)&amp;INDEX(n0x,MID(TEXT(B5,n0),11,1)+1,MID(TEXT(B5,n0),12,1)+1)),"z"," ")&amp;IF(TRUNC(TEXT(B5,n0)),"","Ноль ")&amp;"рубл"&amp;VLOOKUP(MOD(MAX(MOD(MID(TEXT(B5,n0),11,2)-11,100),9),10),{0,"ь ";1,"я ";4,"ей "},2)&amp;RIGHT(TEXT(B5,n0),2)&amp;" копе"&amp;VLOOKUP(MOD(MAX(MOD(RIGHT(TEXT(B5,n0),2)-11,100),9),10),{0,"йка";1,"йки";4,"ек"},2)</f>
        <v>Ноль рублей 74 копейки</v>
      </c>
    </row>
    <row r="6" spans="2:3" ht="12.75">
      <c r="B6" s="7">
        <v>1</v>
      </c>
      <c r="C6" s="8" t="str">
        <f>SUBSTITUTE(PROPER(INDEX(n_4,MID(TEXT(B6,n0),1,1)+1)&amp;INDEX(n0x,MID(TEXT(B6,n0),2,1)+1,MID(TEXT(B6,n0),3,1)+1)&amp;IF(-MID(TEXT(B6,n0),1,3),"миллиард"&amp;VLOOKUP(MID(TEXT(B6,n0),3,1)*AND(MID(TEXT(B6,n0),2,1)-1),мил,2),"")&amp;INDEX(n_4,MID(TEXT(B6,n0),4,1)+1)&amp;INDEX(n0x,MID(TEXT(B6,n0),5,1)+1,MID(TEXT(B6,n0),6,1)+1)&amp;IF(-MID(TEXT(B6,n0),4,3),"миллион"&amp;VLOOKUP(MID(TEXT(B6,n0),6,1)*AND(MID(TEXT(B6,n0),5,1)-1),мил,2),"")&amp;INDEX(n_4,MID(TEXT(B6,n0),7,1)+1)&amp;INDEX(n1x,MID(TEXT(B6,n0),8,1)+1,MID(TEXT(B6,n0),9,1)+1)&amp;IF(-MID(TEXT(B6,n0),7,3),VLOOKUP(MID(TEXT(B6,n0),9,1)*AND(MID(TEXT(B6,n0),8,1)-1),тыс,2),"")&amp;INDEX(n_4,MID(TEXT(B6,n0),10,1)+1)&amp;INDEX(n0x,MID(TEXT(B6,n0),11,1)+1,MID(TEXT(B6,n0),12,1)+1)),"z"," ")&amp;IF(TRUNC(TEXT(B6,n0)),"","Ноль ")&amp;"рубл"&amp;VLOOKUP(MOD(MAX(MOD(MID(TEXT(B6,n0),11,2)-11,100),9),10),{0,"ь ";1,"я ";4,"ей "},2)&amp;RIGHT(TEXT(B6,n0),2)&amp;" копе"&amp;VLOOKUP(MOD(MAX(MOD(RIGHT(TEXT(B6,n0),2)-11,100),9),10),{0,"йка";1,"йки";4,"ек"},2)</f>
        <v>Один рубль 00 копеек</v>
      </c>
    </row>
    <row r="7" spans="2:3" ht="12.75">
      <c r="B7" s="7">
        <v>2.61</v>
      </c>
      <c r="C7" s="8" t="str">
        <f>SUBSTITUTE(PROPER(INDEX(n_4,MID(TEXT(B7,n0),1,1)+1)&amp;INDEX(n0x,MID(TEXT(B7,n0),2,1)+1,MID(TEXT(B7,n0),3,1)+1)&amp;IF(-MID(TEXT(B7,n0),1,3),"миллиард"&amp;VLOOKUP(MID(TEXT(B7,n0),3,1)*AND(MID(TEXT(B7,n0),2,1)-1),мил,2),"")&amp;INDEX(n_4,MID(TEXT(B7,n0),4,1)+1)&amp;INDEX(n0x,MID(TEXT(B7,n0),5,1)+1,MID(TEXT(B7,n0),6,1)+1)&amp;IF(-MID(TEXT(B7,n0),4,3),"миллион"&amp;VLOOKUP(MID(TEXT(B7,n0),6,1)*AND(MID(TEXT(B7,n0),5,1)-1),мил,2),"")&amp;INDEX(n_4,MID(TEXT(B7,n0),7,1)+1)&amp;INDEX(n1x,MID(TEXT(B7,n0),8,1)+1,MID(TEXT(B7,n0),9,1)+1)&amp;IF(-MID(TEXT(B7,n0),7,3),VLOOKUP(MID(TEXT(B7,n0),9,1)*AND(MID(TEXT(B7,n0),8,1)-1),тыс,2),"")&amp;INDEX(n_4,MID(TEXT(B7,n0),10,1)+1)&amp;INDEX(n0x,MID(TEXT(B7,n0),11,1)+1,MID(TEXT(B7,n0),12,1)+1)),"z"," ")&amp;IF(TRUNC(TEXT(B7,n0)),"","Ноль ")&amp;"рубл"&amp;VLOOKUP(MOD(MAX(MOD(MID(TEXT(B7,n0),11,2)-11,100),9),10),{0,"ь ";1,"я ";4,"ей "},2)&amp;RIGHT(TEXT(B7,n0),2)&amp;" копе"&amp;VLOOKUP(MOD(MAX(MOD(RIGHT(TEXT(B7,n0),2)-11,100),9),10),{0,"йка";1,"йки";4,"ек"},2)</f>
        <v>Два рубля 61 копейка</v>
      </c>
    </row>
    <row r="8" spans="2:3" ht="12.75">
      <c r="B8" s="7">
        <v>17.22</v>
      </c>
      <c r="C8" s="8" t="str">
        <f>SUBSTITUTE(PROPER(INDEX(n_4,MID(TEXT(B8,n0),1,1)+1)&amp;INDEX(n0x,MID(TEXT(B8,n0),2,1)+1,MID(TEXT(B8,n0),3,1)+1)&amp;IF(-MID(TEXT(B8,n0),1,3),"миллиард"&amp;VLOOKUP(MID(TEXT(B8,n0),3,1)*AND(MID(TEXT(B8,n0),2,1)-1),мил,2),"")&amp;INDEX(n_4,MID(TEXT(B8,n0),4,1)+1)&amp;INDEX(n0x,MID(TEXT(B8,n0),5,1)+1,MID(TEXT(B8,n0),6,1)+1)&amp;IF(-MID(TEXT(B8,n0),4,3),"миллион"&amp;VLOOKUP(MID(TEXT(B8,n0),6,1)*AND(MID(TEXT(B8,n0),5,1)-1),мил,2),"")&amp;INDEX(n_4,MID(TEXT(B8,n0),7,1)+1)&amp;INDEX(n1x,MID(TEXT(B8,n0),8,1)+1,MID(TEXT(B8,n0),9,1)+1)&amp;IF(-MID(TEXT(B8,n0),7,3),VLOOKUP(MID(TEXT(B8,n0),9,1)*AND(MID(TEXT(B8,n0),8,1)-1),тыс,2),"")&amp;INDEX(n_4,MID(TEXT(B8,n0),10,1)+1)&amp;INDEX(n0x,MID(TEXT(B8,n0),11,1)+1,MID(TEXT(B8,n0),12,1)+1)),"z"," ")&amp;IF(TRUNC(TEXT(B8,n0)),"","Ноль ")&amp;"рубл"&amp;VLOOKUP(MOD(MAX(MOD(MID(TEXT(B8,n0),11,2)-11,100),9),10),{0,"ь ";1,"я ";4,"ей "},2)&amp;RIGHT(TEXT(B8,n0),2)&amp;" копе"&amp;VLOOKUP(MOD(MAX(MOD(RIGHT(TEXT(B8,n0),2)-11,100),9),10),{0,"йка";1,"йки";4,"ек"},2)</f>
        <v>Семнадцать рублей 22 копейки</v>
      </c>
    </row>
    <row r="9" spans="2:3" ht="12.75">
      <c r="B9" s="7">
        <v>21</v>
      </c>
      <c r="C9" s="8" t="str">
        <f>SUBSTITUTE(PROPER(INDEX(n_4,MID(TEXT(B9,n0),1,1)+1)&amp;INDEX(n0x,MID(TEXT(B9,n0),2,1)+1,MID(TEXT(B9,n0),3,1)+1)&amp;IF(-MID(TEXT(B9,n0),1,3),"миллиард"&amp;VLOOKUP(MID(TEXT(B9,n0),3,1)*AND(MID(TEXT(B9,n0),2,1)-1),мил,2),"")&amp;INDEX(n_4,MID(TEXT(B9,n0),4,1)+1)&amp;INDEX(n0x,MID(TEXT(B9,n0),5,1)+1,MID(TEXT(B9,n0),6,1)+1)&amp;IF(-MID(TEXT(B9,n0),4,3),"миллион"&amp;VLOOKUP(MID(TEXT(B9,n0),6,1)*AND(MID(TEXT(B9,n0),5,1)-1),мил,2),"")&amp;INDEX(n_4,MID(TEXT(B9,n0),7,1)+1)&amp;INDEX(n1x,MID(TEXT(B9,n0),8,1)+1,MID(TEXT(B9,n0),9,1)+1)&amp;IF(-MID(TEXT(B9,n0),7,3),VLOOKUP(MID(TEXT(B9,n0),9,1)*AND(MID(TEXT(B9,n0),8,1)-1),тыс,2),"")&amp;INDEX(n_4,MID(TEXT(B9,n0),10,1)+1)&amp;INDEX(n0x,MID(TEXT(B9,n0),11,1)+1,MID(TEXT(B9,n0),12,1)+1)),"z"," ")&amp;IF(TRUNC(TEXT(B9,n0)),"","Ноль ")&amp;"рубл"&amp;VLOOKUP(MOD(MAX(MOD(MID(TEXT(B9,n0),11,2)-11,100),9),10),{0,"ь ";1,"я ";4,"ей "},2)&amp;RIGHT(TEXT(B9,n0),2)&amp;" копе"&amp;VLOOKUP(MOD(MAX(MOD(RIGHT(TEXT(B9,n0),2)-11,100),9),10),{0,"йка";1,"йки";4,"ек"},2)</f>
        <v>Двадцать один рубль 00 копеек</v>
      </c>
    </row>
    <row r="10" spans="2:3" ht="12.75">
      <c r="B10" s="7">
        <v>183.7</v>
      </c>
      <c r="C10" s="8" t="str">
        <f>SUBSTITUTE(PROPER(INDEX(n_4,MID(TEXT(B10,n0),1,1)+1)&amp;INDEX(n0x,MID(TEXT(B10,n0),2,1)+1,MID(TEXT(B10,n0),3,1)+1)&amp;IF(-MID(TEXT(B10,n0),1,3),"миллиард"&amp;VLOOKUP(MID(TEXT(B10,n0),3,1)*AND(MID(TEXT(B10,n0),2,1)-1),мил,2),"")&amp;INDEX(n_4,MID(TEXT(B10,n0),4,1)+1)&amp;INDEX(n0x,MID(TEXT(B10,n0),5,1)+1,MID(TEXT(B10,n0),6,1)+1)&amp;IF(-MID(TEXT(B10,n0),4,3),"миллион"&amp;VLOOKUP(MID(TEXT(B10,n0),6,1)*AND(MID(TEXT(B10,n0),5,1)-1),мил,2),"")&amp;INDEX(n_4,MID(TEXT(B10,n0),7,1)+1)&amp;INDEX(n1x,MID(TEXT(B10,n0),8,1)+1,MID(TEXT(B10,n0),9,1)+1)&amp;IF(-MID(TEXT(B10,n0),7,3),VLOOKUP(MID(TEXT(B10,n0),9,1)*AND(MID(TEXT(B10,n0),8,1)-1),тыс,2),"")&amp;INDEX(n_4,MID(TEXT(B10,n0),10,1)+1)&amp;INDEX(n0x,MID(TEXT(B10,n0),11,1)+1,MID(TEXT(B10,n0),12,1)+1)),"z"," ")&amp;IF(TRUNC(TEXT(B10,n0)),"","Ноль ")&amp;"рубл"&amp;VLOOKUP(MOD(MAX(MOD(MID(TEXT(B10,n0),11,2)-11,100),9),10),{0,"ь ";1,"я ";4,"ей "},2)&amp;RIGHT(TEXT(B10,n0),2)&amp;" копе"&amp;VLOOKUP(MOD(MAX(MOD(RIGHT(TEXT(B10,n0),2)-11,100),9),10),{0,"йка";1,"йки";4,"ек"},2)</f>
        <v>Сто восемьдесят три рубля 70 копеек</v>
      </c>
    </row>
    <row r="11" spans="2:3" ht="12.75">
      <c r="B11" s="7">
        <v>1056.13</v>
      </c>
      <c r="C11" s="8" t="str">
        <f>SUBSTITUTE(PROPER(INDEX(n_4,MID(TEXT(B11,n0),1,1)+1)&amp;INDEX(n0x,MID(TEXT(B11,n0),2,1)+1,MID(TEXT(B11,n0),3,1)+1)&amp;IF(-MID(TEXT(B11,n0),1,3),"миллиард"&amp;VLOOKUP(MID(TEXT(B11,n0),3,1)*AND(MID(TEXT(B11,n0),2,1)-1),мил,2),"")&amp;INDEX(n_4,MID(TEXT(B11,n0),4,1)+1)&amp;INDEX(n0x,MID(TEXT(B11,n0),5,1)+1,MID(TEXT(B11,n0),6,1)+1)&amp;IF(-MID(TEXT(B11,n0),4,3),"миллион"&amp;VLOOKUP(MID(TEXT(B11,n0),6,1)*AND(MID(TEXT(B11,n0),5,1)-1),мил,2),"")&amp;INDEX(n_4,MID(TEXT(B11,n0),7,1)+1)&amp;INDEX(n1x,MID(TEXT(B11,n0),8,1)+1,MID(TEXT(B11,n0),9,1)+1)&amp;IF(-MID(TEXT(B11,n0),7,3),VLOOKUP(MID(TEXT(B11,n0),9,1)*AND(MID(TEXT(B11,n0),8,1)-1),тыс,2),"")&amp;INDEX(n_4,MID(TEXT(B11,n0),10,1)+1)&amp;INDEX(n0x,MID(TEXT(B11,n0),11,1)+1,MID(TEXT(B11,n0),12,1)+1)),"z"," ")&amp;IF(TRUNC(TEXT(B11,n0)),"","Ноль ")&amp;"рубл"&amp;VLOOKUP(MOD(MAX(MOD(MID(TEXT(B11,n0),11,2)-11,100),9),10),{0,"ь ";1,"я ";4,"ей "},2)&amp;RIGHT(TEXT(B11,n0),2)&amp;" копе"&amp;VLOOKUP(MOD(MAX(MOD(RIGHT(TEXT(B11,n0),2)-11,100),9),10),{0,"йка";1,"йки";4,"ек"},2)</f>
        <v>Одна тысяча пятьдесят шесть рублей 13 копеек</v>
      </c>
    </row>
    <row r="12" spans="2:3" ht="12.75">
      <c r="B12" s="7">
        <v>302284.98</v>
      </c>
      <c r="C12" s="8" t="str">
        <f>SUBSTITUTE(PROPER(INDEX(n_4,MID(TEXT(B12,n0),1,1)+1)&amp;INDEX(n0x,MID(TEXT(B12,n0),2,1)+1,MID(TEXT(B12,n0),3,1)+1)&amp;IF(-MID(TEXT(B12,n0),1,3),"миллиард"&amp;VLOOKUP(MID(TEXT(B12,n0),3,1)*AND(MID(TEXT(B12,n0),2,1)-1),мил,2),"")&amp;INDEX(n_4,MID(TEXT(B12,n0),4,1)+1)&amp;INDEX(n0x,MID(TEXT(B12,n0),5,1)+1,MID(TEXT(B12,n0),6,1)+1)&amp;IF(-MID(TEXT(B12,n0),4,3),"миллион"&amp;VLOOKUP(MID(TEXT(B12,n0),6,1)*AND(MID(TEXT(B12,n0),5,1)-1),мил,2),"")&amp;INDEX(n_4,MID(TEXT(B12,n0),7,1)+1)&amp;INDEX(n1x,MID(TEXT(B12,n0),8,1)+1,MID(TEXT(B12,n0),9,1)+1)&amp;IF(-MID(TEXT(B12,n0),7,3),VLOOKUP(MID(TEXT(B12,n0),9,1)*AND(MID(TEXT(B12,n0),8,1)-1),тыс,2),"")&amp;INDEX(n_4,MID(TEXT(B12,n0),10,1)+1)&amp;INDEX(n0x,MID(TEXT(B12,n0),11,1)+1,MID(TEXT(B12,n0),12,1)+1)),"z"," ")&amp;IF(TRUNC(TEXT(B12,n0)),"","Ноль ")&amp;"рубл"&amp;VLOOKUP(MOD(MAX(MOD(MID(TEXT(B12,n0),11,2)-11,100),9),10),{0,"ь ";1,"я ";4,"ей "},2)&amp;RIGHT(TEXT(B12,n0),2)&amp;" копе"&amp;VLOOKUP(MOD(MAX(MOD(RIGHT(TEXT(B12,n0),2)-11,100),9),10),{0,"йка";1,"йки";4,"ек"},2)</f>
        <v>Триста две тысячи двести восемьдесят четыре рубля 98 копеек</v>
      </c>
    </row>
    <row r="13" spans="2:3" ht="12.75">
      <c r="B13" s="7">
        <v>4000005</v>
      </c>
      <c r="C13" s="8" t="str">
        <f>SUBSTITUTE(PROPER(INDEX(n_4,MID(TEXT(B13,n0),1,1)+1)&amp;INDEX(n0x,MID(TEXT(B13,n0),2,1)+1,MID(TEXT(B13,n0),3,1)+1)&amp;IF(-MID(TEXT(B13,n0),1,3),"миллиард"&amp;VLOOKUP(MID(TEXT(B13,n0),3,1)*AND(MID(TEXT(B13,n0),2,1)-1),мил,2),"")&amp;INDEX(n_4,MID(TEXT(B13,n0),4,1)+1)&amp;INDEX(n0x,MID(TEXT(B13,n0),5,1)+1,MID(TEXT(B13,n0),6,1)+1)&amp;IF(-MID(TEXT(B13,n0),4,3),"миллион"&amp;VLOOKUP(MID(TEXT(B13,n0),6,1)*AND(MID(TEXT(B13,n0),5,1)-1),мил,2),"")&amp;INDEX(n_4,MID(TEXT(B13,n0),7,1)+1)&amp;INDEX(n1x,MID(TEXT(B13,n0),8,1)+1,MID(TEXT(B13,n0),9,1)+1)&amp;IF(-MID(TEXT(B13,n0),7,3),VLOOKUP(MID(TEXT(B13,n0),9,1)*AND(MID(TEXT(B13,n0),8,1)-1),тыс,2),"")&amp;INDEX(n_4,MID(TEXT(B13,n0),10,1)+1)&amp;INDEX(n0x,MID(TEXT(B13,n0),11,1)+1,MID(TEXT(B13,n0),12,1)+1)),"z"," ")&amp;IF(TRUNC(TEXT(B13,n0)),"","Ноль ")&amp;"рубл"&amp;VLOOKUP(MOD(MAX(MOD(MID(TEXT(B13,n0),11,2)-11,100),9),10),{0,"ь ";1,"я ";4,"ей "},2)&amp;RIGHT(TEXT(B13,n0),2)&amp;" копе"&amp;VLOOKUP(MOD(MAX(MOD(RIGHT(TEXT(B13,n0),2)-11,100),9),10),{0,"йка";1,"йки";4,"ек"},2)</f>
        <v>Четыре миллиона пять рублей 00 копеек</v>
      </c>
    </row>
    <row r="14" spans="2:3" ht="12.75">
      <c r="B14" s="7">
        <v>11111111.11</v>
      </c>
      <c r="C14" s="8" t="str">
        <f>SUBSTITUTE(PROPER(INDEX(n_4,MID(TEXT(B14,n0),1,1)+1)&amp;INDEX(n0x,MID(TEXT(B14,n0),2,1)+1,MID(TEXT(B14,n0),3,1)+1)&amp;IF(-MID(TEXT(B14,n0),1,3),"миллиард"&amp;VLOOKUP(MID(TEXT(B14,n0),3,1)*AND(MID(TEXT(B14,n0),2,1)-1),мил,2),"")&amp;INDEX(n_4,MID(TEXT(B14,n0),4,1)+1)&amp;INDEX(n0x,MID(TEXT(B14,n0),5,1)+1,MID(TEXT(B14,n0),6,1)+1)&amp;IF(-MID(TEXT(B14,n0),4,3),"миллион"&amp;VLOOKUP(MID(TEXT(B14,n0),6,1)*AND(MID(TEXT(B14,n0),5,1)-1),мил,2),"")&amp;INDEX(n_4,MID(TEXT(B14,n0),7,1)+1)&amp;INDEX(n1x,MID(TEXT(B14,n0),8,1)+1,MID(TEXT(B14,n0),9,1)+1)&amp;IF(-MID(TEXT(B14,n0),7,3),VLOOKUP(MID(TEXT(B14,n0),9,1)*AND(MID(TEXT(B14,n0),8,1)-1),тыс,2),"")&amp;INDEX(n_4,MID(TEXT(B14,n0),10,1)+1)&amp;INDEX(n0x,MID(TEXT(B14,n0),11,1)+1,MID(TEXT(B14,n0),12,1)+1)),"z"," ")&amp;IF(TRUNC(TEXT(B14,n0)),"","Ноль ")&amp;"рубл"&amp;VLOOKUP(MOD(MAX(MOD(MID(TEXT(B14,n0),11,2)-11,100),9),10),{0,"ь ";1,"я ";4,"ей "},2)&amp;RIGHT(TEXT(B14,n0),2)&amp;" копе"&amp;VLOOKUP(MOD(MAX(MOD(RIGHT(TEXT(B14,n0),2)-11,100),9),10),{0,"йка";1,"йки";4,"ек"},2)</f>
        <v>Одиннадцать миллионов сто одиннадцать тысяч сто одиннадцать рублей 11 копеек</v>
      </c>
    </row>
    <row r="15" spans="2:3" ht="12.75">
      <c r="B15" s="7">
        <v>123456789.32</v>
      </c>
      <c r="C15" s="8" t="str">
        <f>SUBSTITUTE(PROPER(INDEX(n_4,MID(TEXT(B15,n0),1,1)+1)&amp;INDEX(n0x,MID(TEXT(B15,n0),2,1)+1,MID(TEXT(B15,n0),3,1)+1)&amp;IF(-MID(TEXT(B15,n0),1,3),"миллиард"&amp;VLOOKUP(MID(TEXT(B15,n0),3,1)*AND(MID(TEXT(B15,n0),2,1)-1),мил,2),"")&amp;INDEX(n_4,MID(TEXT(B15,n0),4,1)+1)&amp;INDEX(n0x,MID(TEXT(B15,n0),5,1)+1,MID(TEXT(B15,n0),6,1)+1)&amp;IF(-MID(TEXT(B15,n0),4,3),"миллион"&amp;VLOOKUP(MID(TEXT(B15,n0),6,1)*AND(MID(TEXT(B15,n0),5,1)-1),мил,2),"")&amp;INDEX(n_4,MID(TEXT(B15,n0),7,1)+1)&amp;INDEX(n1x,MID(TEXT(B15,n0),8,1)+1,MID(TEXT(B15,n0),9,1)+1)&amp;IF(-MID(TEXT(B15,n0),7,3),VLOOKUP(MID(TEXT(B15,n0),9,1)*AND(MID(TEXT(B15,n0),8,1)-1),тыс,2),"")&amp;INDEX(n_4,MID(TEXT(B15,n0),10,1)+1)&amp;INDEX(n0x,MID(TEXT(B15,n0),11,1)+1,MID(TEXT(B15,n0),12,1)+1)),"z"," ")&amp;IF(TRUNC(TEXT(B15,n0)),"","Ноль ")&amp;"рубл"&amp;VLOOKUP(MOD(MAX(MOD(MID(TEXT(B15,n0),11,2)-11,100),9),10),{0,"ь ";1,"я ";4,"ей "},2)&amp;RIGHT(TEXT(B15,n0),2)&amp;" копе"&amp;VLOOKUP(MOD(MAX(MOD(RIGHT(TEXT(B15,n0),2)-11,100),9),10),{0,"йка";1,"йки";4,"ек"},2)</f>
        <v>Сто двадцать три миллиона четыреста пятьдесят шесть тысяч семьсот восемьдесят девять рублей 32 копейки</v>
      </c>
    </row>
    <row r="16" spans="2:17" ht="12.75">
      <c r="B16" s="7">
        <v>123456789012.34</v>
      </c>
      <c r="C16" s="8" t="str">
        <f>SUBSTITUTE(PROPER(INDEX(n_4,MID(TEXT(B16,n0),1,1)+1)&amp;INDEX(n0x,MID(TEXT(B16,n0),2,1)+1,MID(TEXT(B16,n0),3,1)+1)&amp;IF(-MID(TEXT(B16,n0),1,3),"миллиард"&amp;VLOOKUP(MID(TEXT(B16,n0),3,1)*AND(MID(TEXT(B16,n0),2,1)-1),мил,2),"")&amp;INDEX(n_4,MID(TEXT(B16,n0),4,1)+1)&amp;INDEX(n0x,MID(TEXT(B16,n0),5,1)+1,MID(TEXT(B16,n0),6,1)+1)&amp;IF(-MID(TEXT(B16,n0),4,3),"миллион"&amp;VLOOKUP(MID(TEXT(B16,n0),6,1)*AND(MID(TEXT(B16,n0),5,1)-1),мил,2),"")&amp;INDEX(n_4,MID(TEXT(B16,n0),7,1)+1)&amp;INDEX(n1x,MID(TEXT(B16,n0),8,1)+1,MID(TEXT(B16,n0),9,1)+1)&amp;IF(-MID(TEXT(B16,n0),7,3),VLOOKUP(MID(TEXT(B16,n0),9,1)*AND(MID(TEXT(B16,n0),8,1)-1),тыс,2),"")&amp;INDEX(n_4,MID(TEXT(B16,n0),10,1)+1)&amp;INDEX(n0x,MID(TEXT(B16,n0),11,1)+1,MID(TEXT(B16,n0),12,1)+1)),"z"," ")&amp;IF(TRUNC(TEXT(B16,n0)),"","Ноль ")&amp;"рубл"&amp;VLOOKUP(MOD(MAX(MOD(MID(TEXT(B16,n0),11,2)-11,100),9),10),{0,"ь ";1,"я ";4,"ей "},2)&amp;RIGHT(TEXT(B16,n0),2)&amp;" копе"&amp;VLOOKUP(MOD(MAX(MOD(RIGHT(TEXT(B16,n0),2)-11,100),9),10),{0,"йка";1,"йки";4,"ек"},2)</f>
        <v>Сто двадцать три миллиарда четыреста пятьдесят шесть миллионов семьсот восемьдесят девять тысяч двенадцать рублей 34 копейки</v>
      </c>
      <c r="Q16" s="9"/>
    </row>
    <row r="17" spans="2:14" s="6" customFormat="1" ht="27" customHeight="1">
      <c r="B17" s="10" t="s">
        <v>16</v>
      </c>
      <c r="C17" s="8"/>
      <c r="K17" s="3"/>
      <c r="L17" s="3"/>
      <c r="M17" s="3"/>
      <c r="N17" s="3"/>
    </row>
    <row r="18" spans="2:3" ht="12.75">
      <c r="B18" s="7">
        <f ca="1">ROUND((RAND()*1000000),2)</f>
        <v>588340.44</v>
      </c>
      <c r="C18" s="8" t="str">
        <f>SUBSTITUTE(PROPER(INDEX(n_4,MID(TEXT(B18,n0),1,1)+1)&amp;INDEX(n0x,MID(TEXT(B18,n0),2,1)+1,MID(TEXT(B18,n0),3,1)+1)&amp;IF(-MID(TEXT(B18,n0),1,3),"миллиард"&amp;VLOOKUP(MID(TEXT(B18,n0),3,1)*AND(MID(TEXT(B18,n0),2,1)-1),мил,2),"")&amp;INDEX(n_4,MID(TEXT(B18,n0),4,1)+1)&amp;INDEX(n0x,MID(TEXT(B18,n0),5,1)+1,MID(TEXT(B18,n0),6,1)+1)&amp;IF(-MID(TEXT(B18,n0),4,3),"миллион"&amp;VLOOKUP(MID(TEXT(B18,n0),6,1)*AND(MID(TEXT(B18,n0),5,1)-1),мил,2),"")&amp;INDEX(n_4,MID(TEXT(B18,n0),7,1)+1)&amp;INDEX(n1x,MID(TEXT(B18,n0),8,1)+1,MID(TEXT(B18,n0),9,1)+1)&amp;IF(-MID(TEXT(B18,n0),7,3),VLOOKUP(MID(TEXT(B18,n0),9,1)*AND(MID(TEXT(B18,n0),8,1)-1),тыс,2),"")&amp;INDEX(n_4,MID(TEXT(B18,n0),10,1)+1)&amp;INDEX(n0x,MID(TEXT(B18,n0),11,1)+1,MID(TEXT(B18,n0),12,1)+1)),"z"," ")&amp;IF(TRUNC(TEXT(B18,n0)),"","Ноль ")&amp;"рубл"&amp;VLOOKUP(MOD(MAX(MOD(MID(TEXT(B18,n0),11,2)-11,100),9),10),{0,"ь ";1,"я ";4,"ей "},2)&amp;RIGHT(TEXT(B18,n0),2)&amp;" копе"&amp;VLOOKUP(MOD(MAX(MOD(RIGHT(TEXT(B18,n0),2)-11,100),9),10),{0,"йка";1,"йки";4,"ек"},2)</f>
        <v>Пятьсот восемьдесят восемь тысяч триста сорок рублей 44 копейки</v>
      </c>
    </row>
    <row r="19" spans="2:3" ht="12.75">
      <c r="B19" s="7">
        <f ca="1">ROUND((RAND()*10000000),2)</f>
        <v>1990801.05</v>
      </c>
      <c r="C19" s="8" t="str">
        <f>SUBSTITUTE(PROPER(INDEX(n_4,MID(TEXT(B19,n0),1,1)+1)&amp;INDEX(n0x,MID(TEXT(B19,n0),2,1)+1,MID(TEXT(B19,n0),3,1)+1)&amp;IF(-MID(TEXT(B19,n0),1,3),"миллиард"&amp;VLOOKUP(MID(TEXT(B19,n0),3,1)*AND(MID(TEXT(B19,n0),2,1)-1),мил,2),"")&amp;INDEX(n_4,MID(TEXT(B19,n0),4,1)+1)&amp;INDEX(n0x,MID(TEXT(B19,n0),5,1)+1,MID(TEXT(B19,n0),6,1)+1)&amp;IF(-MID(TEXT(B19,n0),4,3),"миллион"&amp;VLOOKUP(MID(TEXT(B19,n0),6,1)*AND(MID(TEXT(B19,n0),5,1)-1),мил,2),"")&amp;INDEX(n_4,MID(TEXT(B19,n0),7,1)+1)&amp;INDEX(n1x,MID(TEXT(B19,n0),8,1)+1,MID(TEXT(B19,n0),9,1)+1)&amp;IF(-MID(TEXT(B19,n0),7,3),VLOOKUP(MID(TEXT(B19,n0),9,1)*AND(MID(TEXT(B19,n0),8,1)-1),тыс,2),"")&amp;INDEX(n_4,MID(TEXT(B19,n0),10,1)+1)&amp;INDEX(n0x,MID(TEXT(B19,n0),11,1)+1,MID(TEXT(B19,n0),12,1)+1)),"z"," ")&amp;IF(TRUNC(TEXT(B19,n0)),"","Ноль ")&amp;"рубл"&amp;VLOOKUP(MOD(MAX(MOD(MID(TEXT(B19,n0),11,2)-11,100),9),10),{0,"ь ";1,"я ";4,"ей "},2)&amp;RIGHT(TEXT(B19,n0),2)&amp;" копе"&amp;VLOOKUP(MOD(MAX(MOD(RIGHT(TEXT(B19,n0),2)-11,100),9),10),{0,"йка";1,"йки";4,"ек"},2)</f>
        <v>Один миллион девятьсот девяносто тысяч восемьсот один рубль 05 копеек</v>
      </c>
    </row>
    <row r="20" spans="2:3" ht="12.75">
      <c r="B20" s="7">
        <f ca="1">ROUND((RAND()*100000000),2)</f>
        <v>12176813.38</v>
      </c>
      <c r="C20" s="8" t="str">
        <f>SUBSTITUTE(PROPER(INDEX(n_4,MID(TEXT(B20,n0),1,1)+1)&amp;INDEX(n0x,MID(TEXT(B20,n0),2,1)+1,MID(TEXT(B20,n0),3,1)+1)&amp;IF(-MID(TEXT(B20,n0),1,3),"миллиард"&amp;VLOOKUP(MID(TEXT(B20,n0),3,1)*AND(MID(TEXT(B20,n0),2,1)-1),мил,2),"")&amp;INDEX(n_4,MID(TEXT(B20,n0),4,1)+1)&amp;INDEX(n0x,MID(TEXT(B20,n0),5,1)+1,MID(TEXT(B20,n0),6,1)+1)&amp;IF(-MID(TEXT(B20,n0),4,3),"миллион"&amp;VLOOKUP(MID(TEXT(B20,n0),6,1)*AND(MID(TEXT(B20,n0),5,1)-1),мил,2),"")&amp;INDEX(n_4,MID(TEXT(B20,n0),7,1)+1)&amp;INDEX(n1x,MID(TEXT(B20,n0),8,1)+1,MID(TEXT(B20,n0),9,1)+1)&amp;IF(-MID(TEXT(B20,n0),7,3),VLOOKUP(MID(TEXT(B20,n0),9,1)*AND(MID(TEXT(B20,n0),8,1)-1),тыс,2),"")&amp;INDEX(n_4,MID(TEXT(B20,n0),10,1)+1)&amp;INDEX(n0x,MID(TEXT(B20,n0),11,1)+1,MID(TEXT(B20,n0),12,1)+1)),"z"," ")&amp;IF(TRUNC(TEXT(B20,n0)),"","Ноль ")&amp;"рубл"&amp;VLOOKUP(MOD(MAX(MOD(MID(TEXT(B20,n0),11,2)-11,100),9),10),{0,"ь ";1,"я ";4,"ей "},2)&amp;RIGHT(TEXT(B20,n0),2)&amp;" копе"&amp;VLOOKUP(MOD(MAX(MOD(RIGHT(TEXT(B20,n0),2)-11,100),9),10),{0,"йка";1,"йки";4,"ек"},2)</f>
        <v>Двенадцать миллионов сто семьдесят шесть тысяч восемьсот тринадцать рублей 38 копеек</v>
      </c>
    </row>
    <row r="21" spans="2:3" ht="12.75">
      <c r="B21" s="7">
        <f ca="1">ROUND((RAND()*1000000000),2)</f>
        <v>473047286.99</v>
      </c>
      <c r="C21" s="8" t="str">
        <f>SUBSTITUTE(PROPER(INDEX(n_4,MID(TEXT(B21,n0),1,1)+1)&amp;INDEX(n0x,MID(TEXT(B21,n0),2,1)+1,MID(TEXT(B21,n0),3,1)+1)&amp;IF(-MID(TEXT(B21,n0),1,3),"миллиард"&amp;VLOOKUP(MID(TEXT(B21,n0),3,1)*AND(MID(TEXT(B21,n0),2,1)-1),мил,2),"")&amp;INDEX(n_4,MID(TEXT(B21,n0),4,1)+1)&amp;INDEX(n0x,MID(TEXT(B21,n0),5,1)+1,MID(TEXT(B21,n0),6,1)+1)&amp;IF(-MID(TEXT(B21,n0),4,3),"миллион"&amp;VLOOKUP(MID(TEXT(B21,n0),6,1)*AND(MID(TEXT(B21,n0),5,1)-1),мил,2),"")&amp;INDEX(n_4,MID(TEXT(B21,n0),7,1)+1)&amp;INDEX(n1x,MID(TEXT(B21,n0),8,1)+1,MID(TEXT(B21,n0),9,1)+1)&amp;IF(-MID(TEXT(B21,n0),7,3),VLOOKUP(MID(TEXT(B21,n0),9,1)*AND(MID(TEXT(B21,n0),8,1)-1),тыс,2),"")&amp;INDEX(n_4,MID(TEXT(B21,n0),10,1)+1)&amp;INDEX(n0x,MID(TEXT(B21,n0),11,1)+1,MID(TEXT(B21,n0),12,1)+1)),"z"," ")&amp;IF(TRUNC(TEXT(B21,n0)),"","Ноль ")&amp;"рубл"&amp;VLOOKUP(MOD(MAX(MOD(MID(TEXT(B21,n0),11,2)-11,100),9),10),{0,"ь ";1,"я ";4,"ей "},2)&amp;RIGHT(TEXT(B21,n0),2)&amp;" копе"&amp;VLOOKUP(MOD(MAX(MOD(RIGHT(TEXT(B21,n0),2)-11,100),9),10),{0,"йка";1,"йки";4,"ек"},2)</f>
        <v>Четыреста семьдесят три миллиона сорок семь тысяч двести восемьдесят шесть рублей 99 копеек</v>
      </c>
    </row>
    <row r="22" spans="2:3" ht="12.75">
      <c r="B22" s="7">
        <f ca="1">ROUND((RAND()*1000000000000),2)</f>
        <v>707854697110.84</v>
      </c>
      <c r="C22" s="8" t="str">
        <f>SUBSTITUTE(PROPER(INDEX(n_4,MID(TEXT(B22,n0),1,1)+1)&amp;INDEX(n0x,MID(TEXT(B22,n0),2,1)+1,MID(TEXT(B22,n0),3,1)+1)&amp;IF(-MID(TEXT(B22,n0),1,3),"миллиард"&amp;VLOOKUP(MID(TEXT(B22,n0),3,1)*AND(MID(TEXT(B22,n0),2,1)-1),мил,2),"")&amp;INDEX(n_4,MID(TEXT(B22,n0),4,1)+1)&amp;INDEX(n0x,MID(TEXT(B22,n0),5,1)+1,MID(TEXT(B22,n0),6,1)+1)&amp;IF(-MID(TEXT(B22,n0),4,3),"миллион"&amp;VLOOKUP(MID(TEXT(B22,n0),6,1)*AND(MID(TEXT(B22,n0),5,1)-1),мил,2),"")&amp;INDEX(n_4,MID(TEXT(B22,n0),7,1)+1)&amp;INDEX(n1x,MID(TEXT(B22,n0),8,1)+1,MID(TEXT(B22,n0),9,1)+1)&amp;IF(-MID(TEXT(B22,n0),7,3),VLOOKUP(MID(TEXT(B22,n0),9,1)*AND(MID(TEXT(B22,n0),8,1)-1),тыс,2),"")&amp;INDEX(n_4,MID(TEXT(B22,n0),10,1)+1)&amp;INDEX(n0x,MID(TEXT(B22,n0),11,1)+1,MID(TEXT(B22,n0),12,1)+1)),"z"," ")&amp;IF(TRUNC(TEXT(B22,n0)),"","Ноль ")&amp;"рубл"&amp;VLOOKUP(MOD(MAX(MOD(MID(TEXT(B22,n0),11,2)-11,100),9),10),{0,"ь ";1,"я ";4,"ей "},2)&amp;RIGHT(TEXT(B22,n0),2)&amp;" копе"&amp;VLOOKUP(MOD(MAX(MOD(RIGHT(TEXT(B22,n0),2)-11,100),9),10),{0,"йка";1,"йки";4,"ек"},2)</f>
        <v>Семьсот семь миллиардов восемьсот пятьдесят четыре миллиона шестьсот девяносто семь тысяч сто десять рублей 84 копейки</v>
      </c>
    </row>
    <row r="23" spans="2:3" ht="12.75">
      <c r="B23" s="7"/>
      <c r="C23" s="11"/>
    </row>
    <row r="24" ht="12.75">
      <c r="C24" s="12"/>
    </row>
    <row r="26" ht="12.75">
      <c r="D26" s="9"/>
    </row>
    <row r="27" ht="12.75">
      <c r="D27" s="9"/>
    </row>
    <row r="28" ht="12.75">
      <c r="D28" s="9"/>
    </row>
  </sheetData>
  <sheetProtection/>
  <printOptions/>
  <pageMargins left="0.75" right="0.75" top="1" bottom="1" header="0.5" footer="0.5"/>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Markovski</dc:creator>
  <cp:keywords/>
  <dc:description/>
  <cp:lastModifiedBy>Aliabeva</cp:lastModifiedBy>
  <cp:lastPrinted>2024-02-15T08:41:24Z</cp:lastPrinted>
  <dcterms:created xsi:type="dcterms:W3CDTF">2021-04-16T08:52:42Z</dcterms:created>
  <dcterms:modified xsi:type="dcterms:W3CDTF">2024-03-22T07:48:05Z</dcterms:modified>
  <cp:category/>
  <cp:version/>
  <cp:contentType/>
  <cp:contentStatus/>
</cp:coreProperties>
</file>