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430" yWindow="180" windowWidth="13155" windowHeight="9465" activeTab="0"/>
  </bookViews>
  <sheets>
    <sheet name="Лист1" sheetId="1" r:id="rId1"/>
    <sheet name="Формула 2" sheetId="2" state="hidden" r:id="rId2"/>
    <sheet name="Лист2" sheetId="3" r:id="rId3"/>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'Лист1'!$A$3:$AM$207</definedName>
    <definedName name="ОБЪЕМ" localSheetId="0">'Лист1'!$BE$74:$BF$79</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Putiata</author>
  </authors>
  <commentList>
    <comment ref="V48" authorId="0">
      <text>
        <r>
          <rPr>
            <b/>
            <sz val="9"/>
            <rFont val="Tahoma"/>
            <family val="2"/>
          </rPr>
          <t>Заполняет Госпромнадзор при регистрации договора. Номер автоматически переходит в акт и счет</t>
        </r>
      </text>
    </comment>
    <comment ref="AK65" authorId="0">
      <text>
        <r>
          <rPr>
            <sz val="9"/>
            <rFont val="Tahoma"/>
            <family val="2"/>
          </rPr>
          <t>УКАЗАТЬ КОЛИЧЕСТВО
ДАННЫЕ АВТОМАТИЧЕСКИ ПОПАДАЮТ В АКТ И СЧЕТ</t>
        </r>
      </text>
    </comment>
    <comment ref="C65" authorId="0">
      <text>
        <r>
          <rPr>
            <sz val="9"/>
            <rFont val="Tahoma"/>
            <family val="2"/>
          </rPr>
          <t xml:space="preserve">
ПОСЛЕ ЩЕЛЧКА ПО ЯЧЕЙКЕ;
НАЖАТЬ НА КНОПКУ С ТРЕУГОЛЬНИКОМ ВЫБРАТЬ ДЕЙСТВИЕ ИЗ СПИСКА;
ХАРАКТЕРИСТИКИ ВЫБРАТЬ В ЯЧЕЙКЕ СПРАВА;
ДАННЫЕ АВТОМАТИЧЕСКИ ПОПАДАЮТ В АКТ И СЧЕТ;
ДО ПЕЧАТИ ОТРЕГУЛИРОВАТЬ ВЫСОТУ СТРОКИ ЛИШНИЕ СТРОЧКИ МОЖНО СКРЫТЬ.
</t>
        </r>
      </text>
    </comment>
    <comment ref="O65" authorId="0">
      <text>
        <r>
          <rPr>
            <sz val="9"/>
            <rFont val="Tahoma"/>
            <family val="2"/>
          </rPr>
          <t>ПОСЛЕ ЩЕЛЧКА ПО ЯЧЕЙКЕ;
НАЖАТЬ НА КНОПКУ С ТРЕУГОЛЬНИКОМ И ВЫБРАТЬ ЗНАЧЕНИЕ ИЗ СПИСКА В СООТВЕТСТВИИ С ЗАЯВЛЕНИЕМ</t>
        </r>
      </text>
    </comment>
    <comment ref="A116" authorId="0">
      <text>
        <r>
          <rPr>
            <sz val="9"/>
            <rFont val="Tahoma"/>
            <family val="2"/>
          </rPr>
          <t>ДАННЫЕ АВТОМАТИЧЕСКИ ПОПАДАЮТ В АКТ И СЧЕТ</t>
        </r>
      </text>
    </comment>
    <comment ref="K119" authorId="0">
      <text>
        <r>
          <rPr>
            <sz val="9"/>
            <rFont val="Tahoma"/>
            <family val="2"/>
          </rPr>
          <t xml:space="preserve">
ДАННЫЕ АВТОМАТИЧЕСКИ ПОПАДАЮТ В АКТ И СЧЕТ</t>
        </r>
      </text>
    </comment>
    <comment ref="L14" authorId="0">
      <text>
        <r>
          <rPr>
            <sz val="9"/>
            <rFont val="Tahoma"/>
            <family val="2"/>
          </rPr>
          <t>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H14"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t>
        </r>
        <r>
          <rPr>
            <b/>
            <sz val="9"/>
            <rFont val="Tahoma"/>
            <family val="2"/>
          </rPr>
          <t xml:space="preserve">
</t>
        </r>
      </text>
    </comment>
    <comment ref="A54"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B36" authorId="1">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38"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W6" authorId="0">
      <text>
        <r>
          <rPr>
            <sz val="9"/>
            <rFont val="Tahoma"/>
            <family val="2"/>
          </rPr>
          <t xml:space="preserve">ВЫБРАТЬ ИЗ СПИСКА УПРАВЛЕНИЕ ПО МЕСТУ ОБРАЩЕНИЯ
</t>
        </r>
      </text>
    </comment>
    <comment ref="O231" authorId="0">
      <text>
        <r>
          <rPr>
            <sz val="9"/>
            <rFont val="Tahoma"/>
            <family val="2"/>
          </rPr>
          <t xml:space="preserve">
ВЫБРАТЬ ИЗ ВЫПАДАЮЩЕГО СПИСКА
</t>
        </r>
      </text>
    </comment>
    <comment ref="E238" authorId="0">
      <text>
        <r>
          <rPr>
            <sz val="9"/>
            <rFont val="Tahoma"/>
            <family val="2"/>
          </rPr>
          <t xml:space="preserve">
ОТРЕДАКТИРОВАТЬ ТЕКСТ ДЛЯ КАЖДОГО ТРУБОПРОВОДА В СООТВЕТСТВИИ РЕГИСТРАЦИОННОМУ № В ПЕРВОЙ КОЛОНКЕ, ПРОВЕДЕННЫМ РАБОТАМ И ПОЛУЧЕННЫМ РЕЗУЛЬТАТАМ
ЧТОБЫ ЗАПИСЬ В ПРЕДЕЛАХ ОДНОЙ ЯЧЕЙКИ ПОШЛА С НОВОЙ СТРОКИ, НАЖМИТЕ ALT и ENTER;
ДО ПЕЧАТИ ОТРЕГУЛИРОВАТЬ ВЫСОТУ СТРОКИ</t>
        </r>
      </text>
    </comment>
    <comment ref="L16" authorId="0">
      <text>
        <r>
          <rPr>
            <sz val="9"/>
            <rFont val="Tahoma"/>
            <family val="2"/>
          </rPr>
          <t>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L18" authorId="0">
      <text>
        <r>
          <rPr>
            <sz val="9"/>
            <rFont val="Tahoma"/>
            <family val="2"/>
          </rPr>
          <t>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L20" authorId="0">
      <text>
        <r>
          <rPr>
            <sz val="9"/>
            <rFont val="Tahoma"/>
            <family val="2"/>
          </rPr>
          <t>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L22" authorId="0">
      <text>
        <r>
          <rPr>
            <sz val="9"/>
            <rFont val="Tahoma"/>
            <family val="2"/>
          </rPr>
          <t>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L24" authorId="0">
      <text>
        <r>
          <rPr>
            <sz val="9"/>
            <rFont val="Tahoma"/>
            <family val="2"/>
          </rPr>
          <t>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L26" authorId="0">
      <text>
        <r>
          <rPr>
            <sz val="9"/>
            <rFont val="Tahoma"/>
            <family val="2"/>
          </rPr>
          <t>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L28" authorId="0">
      <text>
        <r>
          <rPr>
            <sz val="9"/>
            <rFont val="Tahoma"/>
            <family val="2"/>
          </rPr>
          <t>НАЖАТЬ НА КНОПКУ С ТРЕУГОЛЬНИКОМ И ВЫБРАТЬ ИЗ СПИСКА;
ДО ПЕЧАТИ ОТРЕГУЛИРОВАТЬ ВЫСОТУ СТРОКИ ЛИШНИЕ СТРОЧКИ МОЖНО СКРЫТЬ.</t>
        </r>
        <r>
          <rPr>
            <sz val="9"/>
            <rFont val="Tahoma"/>
            <family val="2"/>
          </rPr>
          <t xml:space="preserve">
</t>
        </r>
      </text>
    </comment>
    <comment ref="G22"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t>
        </r>
        <r>
          <rPr>
            <b/>
            <sz val="9"/>
            <rFont val="Tahoma"/>
            <family val="2"/>
          </rPr>
          <t xml:space="preserve">
</t>
        </r>
      </text>
    </comment>
    <comment ref="G16" authorId="0">
      <text>
        <r>
          <rPr>
            <sz val="9"/>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t>
        </r>
        <r>
          <rPr>
            <b/>
            <sz val="9"/>
            <rFont val="Tahoma"/>
            <family val="2"/>
          </rPr>
          <t xml:space="preserve">
</t>
        </r>
      </text>
    </comment>
  </commentList>
</comments>
</file>

<file path=xl/sharedStrings.xml><?xml version="1.0" encoding="utf-8"?>
<sst xmlns="http://schemas.openxmlformats.org/spreadsheetml/2006/main" count="652" uniqueCount="496">
  <si>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</si>
  <si>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</si>
  <si>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</si>
  <si>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</si>
  <si>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</si>
  <si>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</si>
  <si>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</si>
  <si>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</si>
  <si>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</si>
  <si>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</si>
  <si>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</si>
  <si>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</si>
  <si>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</si>
  <si>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</si>
  <si>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</si>
  <si>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</si>
  <si>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</si>
  <si>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</si>
  <si>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</si>
  <si>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</si>
  <si>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</si>
  <si>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</si>
  <si>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</si>
  <si>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</si>
  <si>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</si>
  <si>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</si>
  <si>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</si>
  <si>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</si>
  <si>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</si>
  <si>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</si>
  <si>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</si>
  <si>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</si>
  <si>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</si>
  <si>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</si>
  <si>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</si>
  <si>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</si>
  <si>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</si>
  <si>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</si>
  <si>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</si>
  <si>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</si>
  <si>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</si>
  <si>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</si>
  <si>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</si>
  <si>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</si>
  <si>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</si>
  <si>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</si>
  <si>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</si>
  <si>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</si>
  <si>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</si>
  <si>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</si>
  <si>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</si>
  <si>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</si>
  <si>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</si>
  <si>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</si>
  <si>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</si>
  <si>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</si>
  <si>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</si>
  <si>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</si>
  <si>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</si>
  <si>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</si>
  <si>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</si>
  <si>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</si>
  <si>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</si>
  <si>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</si>
  <si>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</si>
  <si>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 xml:space="preserve">на оказание услуг </t>
  </si>
  <si>
    <t>1.1.1.</t>
  </si>
  <si>
    <t>в количестве</t>
  </si>
  <si>
    <t>заявление</t>
  </si>
  <si>
    <t>Предоплату гарантируем.</t>
  </si>
  <si>
    <t xml:space="preserve">Руководитель </t>
  </si>
  <si>
    <t>Гл. бухгалтер</t>
  </si>
  <si>
    <t>управления Госпромнадзора</t>
  </si>
  <si>
    <t>Минского городского</t>
  </si>
  <si>
    <t>Начальнику</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</si>
  <si>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</si>
  <si>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</si>
  <si>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Юридический адрес, телефон, факс, электронная почта:</t>
  </si>
  <si>
    <t>Банковские реквизиты юридического лица:</t>
  </si>
  <si>
    <t>1.1.2.</t>
  </si>
  <si>
    <t>1.1.3.</t>
  </si>
  <si>
    <t>1.1.5.</t>
  </si>
  <si>
    <t>1.1.6.</t>
  </si>
  <si>
    <t>1.1.4.</t>
  </si>
  <si>
    <t>1.1.7.</t>
  </si>
  <si>
    <t>1.1.8.</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</si>
  <si>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</si>
  <si>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</si>
  <si>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</si>
  <si>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</si>
  <si>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</si>
  <si>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</si>
  <si>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</si>
  <si>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</si>
  <si>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</si>
  <si>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</si>
  <si>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</si>
  <si>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</si>
  <si>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</si>
  <si>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</si>
  <si>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</si>
  <si>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</si>
  <si>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</si>
  <si>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</si>
  <si>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</si>
  <si>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</si>
  <si>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</si>
  <si>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</si>
  <si>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</si>
  <si>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</si>
  <si>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 Наружный и внутренний осмотр сосуда, работающего под давлением, </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</si>
  <si>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</si>
  <si>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</si>
  <si>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</si>
  <si>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</si>
  <si>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</si>
  <si>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</si>
  <si>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</si>
  <si>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</si>
  <si>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</si>
  <si>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</si>
  <si>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</si>
  <si>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</si>
  <si>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</si>
  <si>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</si>
  <si>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</si>
  <si>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</si>
  <si>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</si>
  <si>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</si>
  <si>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</si>
  <si>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</si>
  <si>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</si>
  <si>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</si>
  <si>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</si>
  <si>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</si>
  <si>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3.1.</t>
  </si>
  <si>
    <t>3.2.</t>
  </si>
  <si>
    <t>3.3.</t>
  </si>
  <si>
    <t>3.4.</t>
  </si>
  <si>
    <t>3.5.</t>
  </si>
  <si>
    <t>3.6.</t>
  </si>
  <si>
    <t>3.7.</t>
  </si>
  <si>
    <t>3.8.</t>
  </si>
  <si>
    <t>3.9.</t>
  </si>
  <si>
    <t>3.10.</t>
  </si>
  <si>
    <t>3.11.</t>
  </si>
  <si>
    <t>3.12.</t>
  </si>
  <si>
    <t>3.13.</t>
  </si>
  <si>
    <t>3.14.</t>
  </si>
  <si>
    <t>3.15.</t>
  </si>
  <si>
    <t>3.16.</t>
  </si>
  <si>
    <t>3.17.</t>
  </si>
  <si>
    <t>3.18.</t>
  </si>
  <si>
    <t>3.19.</t>
  </si>
  <si>
    <t>3.20.</t>
  </si>
  <si>
    <t>3.21.</t>
  </si>
  <si>
    <t>3.22.</t>
  </si>
  <si>
    <t>3.23.</t>
  </si>
  <si>
    <t xml:space="preserve"> Наружный и внутренний осмотр сосуда, работающего под давлением, объемом до 10 м³ включительно</t>
  </si>
  <si>
    <t xml:space="preserve"> Наружный и внутренний осмотр сосуда, работающего под давлением, объемом до 10 м³ включительно, недоступного для внутреннего осмотра</t>
  </si>
  <si>
    <t xml:space="preserve"> Наружный и внутренний осмотр сосуда, работающего под давлением, объемом до 10 м³ включительно, отработавшего нормативный срок службы</t>
  </si>
  <si>
    <t xml:space="preserve"> Наружный и внутренний осмотр сосуда, работающего под давлением, объемом до 10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</si>
  <si>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</si>
  <si>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t>
  </si>
  <si>
    <t xml:space="preserve"> Наружный и внутренний осмотр сосуда, работающего под давлением, объемом свыше 10м³ до 20 м³ включительно,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</si>
  <si>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</si>
  <si>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</si>
  <si>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t>
  </si>
  <si>
    <t xml:space="preserve"> Наружный и внутренний осмотр сосуда, работающего под давлением, объемом свыше 20 м³ до 50 м³ включительно,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</si>
  <si>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</si>
  <si>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</si>
  <si>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t>
  </si>
  <si>
    <t xml:space="preserve"> Наружный и внутренний осмотр сосуда, работающего под давлением, объемом свыше 50 м³ до  100 м³ включительно,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</si>
  <si>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</si>
  <si>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t>
    </r>
  </si>
  <si>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 недоступного для внутреннего осмотра</t>
    </r>
  </si>
  <si>
    <t xml:space="preserve"> Наружный и внутренний осмотр сосуда, работающего под давлением, объемом свыше 100 м³ до 500 м³ включительно, отработавшего нормативный срок службы</t>
  </si>
  <si>
    <t xml:space="preserve"> Наружный и внутренний осмотр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</si>
  <si>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500 м³</t>
  </si>
  <si>
    <t xml:space="preserve"> Наружный и внутренний осмотр сосуда, работающего под давлением, объемом свыше 500 м³, недоступного для внутреннего осмотра  </t>
  </si>
  <si>
    <t xml:space="preserve"> Наружный и внутренний осмотр сосуда, работающего под давлением, объемом свыше 500 м³, отработавшего нормативный срок службы</t>
  </si>
  <si>
    <t xml:space="preserve"> Наружный и внутренний осмотр сосуда, работающего под давлением, объемом свыше 500 м³, недоступного для внутреннего осмотра, отработавшего нормативный срок службы</t>
  </si>
  <si>
    <t>Гидравлическое испытание сосуда, работающего под давлением, объемом до 10 м³ включительно</t>
  </si>
  <si>
    <t>Гидравлическое испытание сосуда, работающего под давлением, объемом до 10 м³ включительно, недоступного для внутреннего осмотра</t>
  </si>
  <si>
    <t>Гидравлическое испытание сосуда, работающего под давлением, объемом до 10 м³ включительно, отработавшего нормативный срок службы</t>
  </si>
  <si>
    <t>Гидравлическое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</si>
  <si>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10м³ до 20 м³ включительно</t>
  </si>
  <si>
    <t>Гидравлическое испытание сосуда, работающего под давлением, объемом свыше 10 м³ до 20 м³ включительно, недоступного для внутреннего осмотра</t>
  </si>
  <si>
    <t>Гидравлическое испытание сосуда, работающего под давлением, объемом свыше 10м³ до 20 м³ включительно, отработавшего нормативный срок службы</t>
  </si>
  <si>
    <t>Гидравлическое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</si>
  <si>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20 м³ до 50 м³ включительно</t>
  </si>
  <si>
    <t>Гидравлическое испытание сосуда, работающего под давлением, объемом свыше 20 м³ до 50 м³ включительно, недоступного для внутреннего осмотра</t>
  </si>
  <si>
    <t>Гидравлическое испытание сосуда, работающего под давлением, объемом свыше 20 м³ до 50 м³ включительно, отработавшего нормативный срок службы</t>
  </si>
  <si>
    <t>Гидравлическое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</si>
  <si>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 м³ до 100 м³ включительно</t>
  </si>
  <si>
    <t>Гидравлическое испытание сосуда, работающего под давлением, объемом свыше 50 м³ до 100 м³ включительно, недоступного для внутреннего осмотра</t>
  </si>
  <si>
    <t>Гидравлическое испытание сосуда, работающего под давлением, объемом свыше 50 м³ до 100 м³ включительно, отработавшего нормативный срок службы</t>
  </si>
  <si>
    <t>Гидравлическое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</si>
  <si>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</si>
  <si>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</si>
  <si>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Гидравлическое испытание сосуда, работающего под давлением, объемом свыше 100 м³ до 500 м³ включительно, отработавшего нормативный срок службы</t>
  </si>
  <si>
    <t>Гидравлическое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</si>
  <si>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500 м³</t>
  </si>
  <si>
    <r>
      <t>Гидравлическое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</si>
  <si>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Гидравлическое испытание сосуда, работающего под давлением, объемом свыше 500 м³, отработавшего нормативный срок службы</t>
  </si>
  <si>
    <t>Гидравлическое испытание сосуда, работающего под давлением, объемом свыше 500 м³, недоступного для внутреннего осмотра, отработавшего нормативный срок службы</t>
  </si>
  <si>
    <t>Пневматическое испытание сосуда, работающего под давлением, объемом до 10 м³ включительно</t>
  </si>
  <si>
    <t>Пневматическое испытание сосуда, работающего под давлением, объемом до 10 м³ включительно, недоступного для внутреннего осмотра</t>
  </si>
  <si>
    <t>Пневматическое испытание сосуда, работающего под давлением, объемом до 10 м³ включительно, отработавшего нормативный срок службы</t>
  </si>
  <si>
    <t>Пневматическое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</si>
  <si>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10м³ до 20 м³ включительно</t>
  </si>
  <si>
    <t>Пневматическое испытание сосуда, работающего под давлением, объемом свыше 10 м³ до 20 м³ включительно, недоступного для внутреннего осмотра</t>
  </si>
  <si>
    <t>Пневматическое испытание сосуда, работающего под давлением, объемом свыше 10м³ до 20 м³ включительно, отработавшего нормативный срок службы</t>
  </si>
  <si>
    <t>Пневматическое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</si>
  <si>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20 м³ до 50 м³ включительно</t>
  </si>
  <si>
    <t>Пневматическое испытание сосуда, работающего под давлением, объемом свыше 20 м³ до 50 м³ включительно, недоступного для внутреннего осмотра</t>
  </si>
  <si>
    <t>Пневматическое испытание сосуда, работающего под давлением, объемом свыше 20 м³ до 50 м³ включительно, отработавшего нормативный срок службы</t>
  </si>
  <si>
    <t>Пневматическое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</si>
  <si>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 м³ до 100 м³ включительно</t>
  </si>
  <si>
    <t>Пневматическое испытание сосуда, работающего под давлением, объемом свыше 50 м³ до 100 м³ включительно, недоступного для внутреннего осмотра</t>
  </si>
  <si>
    <t>Пневматическое испытание сосуда, работающего под давлением, объемом свыше 50 м³ до 100 м³ включительно, отработавшего нормативный срок службы</t>
  </si>
  <si>
    <t>Пневматическое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</si>
  <si>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</si>
  <si>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</si>
  <si>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Пневматическое испытание сосуда, работающего под давлением, объемом свыше 100 м³ до 500 м³ включительно, отработавшего нормативный срок службы</t>
  </si>
  <si>
    <t>Пневматическое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</si>
  <si>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500 м³</t>
  </si>
  <si>
    <r>
      <t>Пневматическое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</si>
  <si>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Пневматическое испытание сосуда, работающего под давлением, объемом свыше 500 м³, отработавшего нормативный срок службы</t>
  </si>
  <si>
    <t>Цена без НДС</t>
  </si>
  <si>
    <t>№ п/п прейскуранта</t>
  </si>
  <si>
    <t>Сумма без НДС</t>
  </si>
  <si>
    <t>Регистрационный или заводской номер</t>
  </si>
  <si>
    <t>Адрес нахождения объекта</t>
  </si>
  <si>
    <t>Для взаимодействия по договору назначен:</t>
  </si>
  <si>
    <t>С порядком оформления документов для оказания платных услуг, размещенном на сайте Госпромнадзора, ознакомлены.</t>
  </si>
  <si>
    <t>2.2. Стоимость оказываемых услуг составляет:</t>
  </si>
  <si>
    <t>Заказчик к качеству оказанных(ой) услуг(и) претензий не имеет.</t>
  </si>
  <si>
    <t xml:space="preserve"> </t>
  </si>
  <si>
    <t>Проведение гидравлических испытаний</t>
  </si>
  <si>
    <t>Диаметр/
длина</t>
  </si>
  <si>
    <t>требуется</t>
  </si>
  <si>
    <t>не требуется</t>
  </si>
  <si>
    <t>ТО/T</t>
  </si>
  <si>
    <t>1.39.</t>
  </si>
  <si>
    <t>1.40.</t>
  </si>
  <si>
    <t>1.41.</t>
  </si>
  <si>
    <t>1.42.</t>
  </si>
  <si>
    <t>1.43.</t>
  </si>
  <si>
    <t>2.39.</t>
  </si>
  <si>
    <t>2.40.</t>
  </si>
  <si>
    <t>2.41.</t>
  </si>
  <si>
    <t>2.42.</t>
  </si>
  <si>
    <t>2.43.</t>
  </si>
  <si>
    <t>Гидравлическое испытание трубопровода пара и горячей воды до 100 метров погонных включительно</t>
  </si>
  <si>
    <t>Гидравлическое испытание трубопровода пара и горячей воды свыше 100 метров погонных до 500 метров погонных включительно</t>
  </si>
  <si>
    <t xml:space="preserve"> Наружный и внутренний осмотр трубопровода пара и горячей воды</t>
  </si>
  <si>
    <t>Наружный и внутренний осмотр трубопровода пара и горячей воды до 100 метров погонных включительно</t>
  </si>
  <si>
    <t>Наружный и внутренний осмотр трубопровода пара и горячей воды свыше 100 метров погонных до 500 метров погонных включительно</t>
  </si>
  <si>
    <t>Наружный и внутренний осмотр трубопровода пара и горячей воды свыше 500 метров погонных до 1000 метров погонных включительно</t>
  </si>
  <si>
    <t>Наружный и внутренний осмотр трубопровода пара и горячей воды свыше 1000 метров погонных до 5000 метров погонных включительно</t>
  </si>
  <si>
    <t>Наружный и внутренний осмотр трубопровода пара и горячей воды свыше 5000 метров погонных</t>
  </si>
  <si>
    <t>до 100 метров погонных включительно</t>
  </si>
  <si>
    <t>свыше 100 метров погонных до 500 метров погонных включительно</t>
  </si>
  <si>
    <t>свыше 500 метров погонных до 1000 метров погонных включительно</t>
  </si>
  <si>
    <t>свыше 1000 метров погонных до 5000 метров погонных включительно</t>
  </si>
  <si>
    <t>свыше 5000 метров погонных</t>
  </si>
  <si>
    <t xml:space="preserve">Наружный и внутренний осмотр трубопровода пара и горячей воды </t>
  </si>
  <si>
    <t xml:space="preserve">Гидравлическое испытание трубопровода пара и горячей воды </t>
  </si>
  <si>
    <t>Гидравлическое испытание трубопровода пара и горячей воды свыше 500 метров погонных до 1000 метров погонных включительно</t>
  </si>
  <si>
    <t>Гидравлическое испытание трубопровода пара и горячей воды свыше 1000 метров погонных до 5000 метров погонных включительно</t>
  </si>
  <si>
    <t>Гидравлическое испытание трубопровода пара и горячей воды свыше 5000 метров погонных</t>
  </si>
  <si>
    <t>свыше 1 000 метров погонных до 5000 метров погонных включительно</t>
  </si>
  <si>
    <t xml:space="preserve">Поле для внесения дополнительных сведений  вместо данного текста (или скрыть строку) </t>
  </si>
  <si>
    <t>2</t>
  </si>
  <si>
    <t>3</t>
  </si>
  <si>
    <t>4</t>
  </si>
  <si>
    <t>5</t>
  </si>
  <si>
    <t>6</t>
  </si>
  <si>
    <t>7</t>
  </si>
  <si>
    <t>8</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</si>
  <si>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</si>
  <si>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</si>
  <si>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</si>
  <si>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</si>
  <si>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</si>
  <si>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</si>
  <si>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</si>
  <si>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</si>
  <si>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</si>
  <si>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</si>
  <si>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</si>
  <si>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</si>
  <si>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</si>
  <si>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</si>
  <si>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</si>
  <si>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</si>
  <si>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</si>
  <si>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</si>
  <si>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</si>
  <si>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</si>
  <si>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</si>
  <si>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</si>
  <si>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</si>
  <si>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</si>
  <si>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</si>
  <si>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</si>
  <si>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</si>
  <si>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</si>
  <si>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</si>
  <si>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</si>
  <si>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</si>
  <si>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</si>
  <si>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</si>
  <si>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</si>
  <si>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</si>
  <si>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</si>
  <si>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</si>
  <si>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</si>
  <si>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</si>
  <si>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</si>
  <si>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</si>
  <si>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</si>
  <si>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</si>
  <si>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</si>
  <si>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</si>
  <si>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</si>
  <si>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</si>
  <si>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</si>
  <si>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</si>
  <si>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</si>
  <si>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</si>
  <si>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</si>
  <si>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</si>
  <si>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</si>
  <si>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</si>
  <si>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</si>
  <si>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</si>
  <si>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</si>
  <si>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</si>
  <si>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</si>
  <si>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</si>
  <si>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</si>
  <si>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</si>
  <si>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</si>
  <si>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</si>
  <si>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</si>
  <si>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</si>
  <si>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</si>
  <si>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</si>
  <si>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</si>
  <si>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</si>
  <si>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</si>
  <si>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</si>
  <si>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</si>
  <si>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</si>
  <si>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</si>
  <si>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</si>
  <si>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</si>
  <si>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</si>
  <si>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</si>
  <si>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</si>
  <si>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</si>
  <si>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</si>
  <si>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</si>
  <si>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</si>
  <si>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</si>
  <si>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</si>
  <si>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</si>
  <si>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</si>
  <si>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</si>
  <si>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</si>
  <si>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</si>
  <si>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</si>
  <si>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</si>
  <si>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</si>
  <si>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</si>
  <si>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</si>
  <si>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</si>
  <si>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</si>
  <si>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</si>
  <si>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</si>
  <si>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</si>
  <si>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</si>
  <si>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</si>
  <si>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1.1. Исполнитель обязуется оказать услуги: </t>
  </si>
  <si>
    <t>Заказчик обязуется принять и оплатить Исполнителю оказанные услуги в соответствии с настоящим договором.</t>
  </si>
  <si>
    <t>1.2. Результат оформляется записью в паспорте (формуляре), актом по каждому заявленному объекту.</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</si>
  <si>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</si>
  <si>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</si>
  <si>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</si>
  <si>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</si>
  <si>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</si>
  <si>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</si>
  <si>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</si>
  <si>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</si>
  <si>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</si>
  <si>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</si>
  <si>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</si>
  <si>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</si>
  <si>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</si>
  <si>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</si>
  <si>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п/п №</t>
  </si>
  <si>
    <t>Просим заключить договор на оказание услуг по проведению осмотров и испытаний (техническому освидетельствованию) трубопроводов пара и горячей воды (по параметрам согласно паспорту объекта) владельцем которых является:</t>
  </si>
  <si>
    <t>Указать полное наименование владельца (вместо данного текста)</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</si>
  <si>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Сведения предоставляемые Заказчиком в заявлении необходимы для составления результирующего документа.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</si>
  <si>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Представляется в </t>
  </si>
  <si>
    <t>управление Госпромнадзора</t>
  </si>
  <si>
    <t>ДОНЕСЕНИЕ</t>
  </si>
  <si>
    <t>2024г.</t>
  </si>
  <si>
    <t xml:space="preserve">Марка или модель </t>
  </si>
  <si>
    <t>Год изготовления / ввода в эксплуатацию</t>
  </si>
  <si>
    <t>Рабочее (разрешенное) давление, Мпа/ Объем, м3</t>
  </si>
  <si>
    <t>Наименование организации проводившей тех. диагностирование</t>
  </si>
  <si>
    <t>Тех. Диагн.(отчет) №, дата</t>
  </si>
  <si>
    <t>Срок след. тех.диагн.</t>
  </si>
  <si>
    <t>Техническое освидетельствование проведено</t>
  </si>
  <si>
    <t>должность ФИО</t>
  </si>
  <si>
    <t xml:space="preserve">Вид технического освидетельствования  </t>
  </si>
  <si>
    <t>НО</t>
  </si>
  <si>
    <t>НО, ВО</t>
  </si>
  <si>
    <r>
      <t>Дата проведения технического освидетельствования</t>
    </r>
    <r>
      <rPr>
        <sz val="12"/>
        <color indexed="60"/>
        <rFont val="Times New Roman"/>
        <family val="1"/>
      </rPr>
      <t xml:space="preserve">  </t>
    </r>
  </si>
  <si>
    <t>НО, ГИ</t>
  </si>
  <si>
    <t>НО, ВО, ГИ</t>
  </si>
  <si>
    <t>Результаты проведения технического освидетельствования</t>
  </si>
  <si>
    <t>(содержание записи в паспорте технического устройства и другая необходимая информация)</t>
  </si>
  <si>
    <t>Регистрационный номер</t>
  </si>
  <si>
    <t>Результаты технического освидетельствования</t>
  </si>
  <si>
    <t>Срок следующего технич. освидет.</t>
  </si>
  <si>
    <t>Разрешенное давление</t>
  </si>
  <si>
    <t>(должность специалиста, проводившего тех. освидетельствование)                                                                                  (подпись, инициалы и фамилия)</t>
  </si>
  <si>
    <t>В проведении технического освидетельствования участвовал</t>
  </si>
  <si>
    <t>(должность специалиста, участвующего в проведении тех. освидетельствовании)                                                          (подпись, инициалы и фамилия)</t>
  </si>
  <si>
    <t>Наименование организации проводившей тех. диагностирование выше названного объекта</t>
  </si>
  <si>
    <t>№, дата заключения (отчета) по тех.диагностике</t>
  </si>
  <si>
    <t>Марка или модель</t>
  </si>
  <si>
    <t>Проведен наружный осмотр (в местах доступных для осмотра) трубопровода. Видимых дефектов, снижающих прочность трубопровода, не выявлено.
Гидровлические испытания рабочим и пробным давлением трубопровод выдержал.
Проверена организация обслуживания и ремонта трубопровода.
На основании вышеизложенного определены сроки и параметры дальнейшей эксплуатации.</t>
  </si>
  <si>
    <t>О техническом освидетельствовании : трубопроводов пара и горячей воды, работающих под избыточным давлением установленных на</t>
  </si>
  <si>
    <t xml:space="preserve">              указать расчетный счет, УНП, наименование и местонахождение банка, код </t>
  </si>
  <si>
    <t>Брестское областное</t>
  </si>
  <si>
    <t>Витебское областное</t>
  </si>
  <si>
    <t xml:space="preserve">Витебское областное  </t>
  </si>
  <si>
    <t>Гомельское областное</t>
  </si>
  <si>
    <t xml:space="preserve">Гомельское областное  </t>
  </si>
  <si>
    <t xml:space="preserve">Гродненское областное </t>
  </si>
  <si>
    <t>Минское городское</t>
  </si>
  <si>
    <t xml:space="preserve">Минское городское  </t>
  </si>
  <si>
    <t xml:space="preserve">Минское городское   </t>
  </si>
  <si>
    <t>Минское областное</t>
  </si>
  <si>
    <t xml:space="preserve">Минское областное  </t>
  </si>
  <si>
    <t>Могилевское областное</t>
  </si>
  <si>
    <t xml:space="preserve">Могилевское областное  </t>
  </si>
  <si>
    <t xml:space="preserve">Могилевское областное   </t>
  </si>
  <si>
    <t xml:space="preserve">Могилевское областное    </t>
  </si>
  <si>
    <t xml:space="preserve">Могилевское областное     </t>
  </si>
  <si>
    <t>9</t>
  </si>
  <si>
    <r>
      <rPr>
        <b/>
        <sz val="11"/>
        <color indexed="8"/>
        <rFont val="Times New Roman"/>
        <family val="1"/>
      </rPr>
      <t>ИСПОЛНИТЕЛЬ:</t>
    </r>
    <r>
      <rPr>
        <sz val="11"/>
        <color indexed="8"/>
        <rFont val="Times New Roman"/>
        <family val="1"/>
      </rPr>
      <t xml:space="preserve">
</t>
    </r>
  </si>
  <si>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</si>
  <si>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 xml:space="preserve"> №</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</si>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</sst>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0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b/>
      <sz val="9"/>
      <name val="Tahoma"/>
      <family val="2"/>
    </font>
    <font>
      <sz val="9.5"/>
      <color indexed="8"/>
      <name val="Times New Roman"/>
      <family val="1"/>
    </font>
    <font>
      <sz val="9.5"/>
      <name val="Times New Roman"/>
      <family val="1"/>
    </font>
    <font>
      <b/>
      <sz val="9.5"/>
      <name val="Times New Roman"/>
      <family val="1"/>
    </font>
    <font>
      <vertAlign val="superscript"/>
      <sz val="11"/>
      <color indexed="8"/>
      <name val="Times New Roman"/>
      <family val="1"/>
    </font>
    <font>
      <vertAlign val="superscript"/>
      <sz val="11"/>
      <color indexed="8"/>
      <name val="Calibri"/>
      <family val="2"/>
    </font>
    <font>
      <sz val="11"/>
      <name val="Times New Roman"/>
      <family val="1"/>
    </font>
    <font>
      <b/>
      <sz val="9.5"/>
      <color indexed="8"/>
      <name val="Times New Roman"/>
      <family val="1"/>
    </font>
    <font>
      <u val="single"/>
      <sz val="9.5"/>
      <color indexed="8"/>
      <name val="Times New Roman"/>
      <family val="1"/>
    </font>
    <font>
      <sz val="12"/>
      <name val="Times New Roman"/>
      <family val="1"/>
    </font>
    <font>
      <sz val="12"/>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6"/>
      <color indexed="8"/>
      <name val="Times New Roman"/>
      <family val="1"/>
    </font>
    <font>
      <sz val="7"/>
      <color indexed="8"/>
      <name val="Times New Roman"/>
      <family val="1"/>
    </font>
    <font>
      <sz val="10"/>
      <color indexed="8"/>
      <name val="Times New Roman"/>
      <family val="1"/>
    </font>
    <font>
      <sz val="7.5"/>
      <color indexed="8"/>
      <name val="Times New Roman"/>
      <family val="1"/>
    </font>
    <font>
      <b/>
      <sz val="11"/>
      <color indexed="63"/>
      <name val="Times New Roman"/>
      <family val="1"/>
    </font>
    <font>
      <sz val="15"/>
      <color indexed="8"/>
      <name val="Times New Roman"/>
      <family val="1"/>
    </font>
    <font>
      <sz val="8"/>
      <color indexed="8"/>
      <name val="Times New Roman"/>
      <family val="1"/>
    </font>
    <font>
      <sz val="12"/>
      <color indexed="8"/>
      <name val="Times New Roman"/>
      <family val="1"/>
    </font>
    <font>
      <sz val="9"/>
      <color indexed="8"/>
      <name val="Times New Roman"/>
      <family val="1"/>
    </font>
    <font>
      <b/>
      <sz val="12"/>
      <color indexed="8"/>
      <name val="Times New Roman"/>
      <family val="1"/>
    </font>
    <font>
      <sz val="11"/>
      <color indexed="20"/>
      <name val="Times New Roman"/>
      <family val="1"/>
    </font>
    <font>
      <i/>
      <sz val="15"/>
      <color indexed="8"/>
      <name val="Times New Roman"/>
      <family val="1"/>
    </font>
    <font>
      <i/>
      <sz val="11"/>
      <color indexed="8"/>
      <name val="Times New Roman"/>
      <family val="1"/>
    </font>
    <font>
      <b/>
      <sz val="15"/>
      <color indexed="8"/>
      <name val="Times New Roman"/>
      <family val="1"/>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sz val="9.5"/>
      <color theme="1"/>
      <name val="Times New Roman"/>
      <family val="1"/>
    </font>
    <font>
      <sz val="6"/>
      <color theme="1"/>
      <name val="Times New Roman"/>
      <family val="1"/>
    </font>
    <font>
      <sz val="7"/>
      <color theme="1"/>
      <name val="Times New Roman"/>
      <family val="1"/>
    </font>
    <font>
      <sz val="10"/>
      <color theme="1"/>
      <name val="Times New Roman"/>
      <family val="1"/>
    </font>
    <font>
      <sz val="11"/>
      <color rgb="FF000000"/>
      <name val="Times New Roman"/>
      <family val="1"/>
    </font>
    <font>
      <sz val="9.5"/>
      <color rgb="FF000000"/>
      <name val="Times New Roman"/>
      <family val="1"/>
    </font>
    <font>
      <b/>
      <sz val="9.5"/>
      <color theme="1"/>
      <name val="Times New Roman"/>
      <family val="1"/>
    </font>
    <font>
      <b/>
      <sz val="11"/>
      <color theme="1"/>
      <name val="Times New Roman"/>
      <family val="1"/>
    </font>
    <font>
      <sz val="7.5"/>
      <color theme="1"/>
      <name val="Times New Roman"/>
      <family val="1"/>
    </font>
    <font>
      <b/>
      <sz val="11"/>
      <color rgb="FF262626"/>
      <name val="Times New Roman"/>
      <family val="1"/>
    </font>
    <font>
      <sz val="15"/>
      <color theme="1"/>
      <name val="Times New Roman"/>
      <family val="1"/>
    </font>
    <font>
      <sz val="8"/>
      <color theme="1"/>
      <name val="Times New Roman"/>
      <family val="1"/>
    </font>
    <font>
      <sz val="12"/>
      <color theme="1"/>
      <name val="Times New Roman"/>
      <family val="1"/>
    </font>
    <font>
      <b/>
      <sz val="10"/>
      <color theme="1"/>
      <name val="Times New Roman"/>
      <family val="1"/>
    </font>
    <font>
      <sz val="9"/>
      <color theme="1"/>
      <name val="Times New Roman"/>
      <family val="1"/>
    </font>
    <font>
      <sz val="7"/>
      <color rgb="FF000000"/>
      <name val="Times New Roman"/>
      <family val="1"/>
    </font>
    <font>
      <sz val="6"/>
      <color rgb="FF000000"/>
      <name val="Times New Roman"/>
      <family val="1"/>
    </font>
    <font>
      <i/>
      <sz val="11"/>
      <color theme="1"/>
      <name val="Times New Roman"/>
      <family val="1"/>
    </font>
    <font>
      <b/>
      <sz val="15"/>
      <color theme="1"/>
      <name val="Times New Roman"/>
      <family val="1"/>
    </font>
    <font>
      <i/>
      <sz val="15"/>
      <color theme="1"/>
      <name val="Times New Roman"/>
      <family val="1"/>
    </font>
    <font>
      <vertAlign val="superscript"/>
      <sz val="11"/>
      <color theme="1"/>
      <name val="Times New Roman"/>
      <family val="1"/>
    </font>
    <font>
      <sz val="11"/>
      <color rgb="FFA50021"/>
      <name val="Times New Roman"/>
      <family val="1"/>
    </font>
    <font>
      <b/>
      <sz val="12"/>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style="thin"/>
      <right style="thin"/>
      <top style="thin"/>
      <bottom style="thin"/>
    </border>
    <border>
      <left style="thin"/>
      <right style="thin"/>
      <top style="thin"/>
      <bottom>
        <color indexed="63"/>
      </bottom>
    </border>
    <border>
      <left style="thin"/>
      <right/>
      <top/>
      <bottom/>
    </border>
    <border>
      <left style="thin"/>
      <right style="medium"/>
      <top style="thin"/>
      <bottom>
        <color indexed="63"/>
      </bottom>
    </border>
    <border>
      <left style="thin"/>
      <right style="medium"/>
      <top style="thin"/>
      <bottom style="thin"/>
    </border>
    <border>
      <left/>
      <right/>
      <top/>
      <bottom style="thin"/>
    </border>
    <border>
      <left/>
      <right/>
      <top style="thin"/>
      <bottom style="thin"/>
    </border>
    <border>
      <left>
        <color indexed="63"/>
      </left>
      <right>
        <color indexed="63"/>
      </right>
      <top style="thin">
        <color theme="1"/>
      </top>
      <bottom style="thin">
        <color theme="1"/>
      </bottom>
    </border>
    <border>
      <left style="thin"/>
      <right/>
      <top/>
      <bottom style="thin"/>
    </border>
    <border>
      <left/>
      <right style="thin"/>
      <top/>
      <bottom style="thin"/>
    </border>
    <border>
      <left>
        <color indexed="63"/>
      </left>
      <right>
        <color indexed="63"/>
      </right>
      <top>
        <color indexed="63"/>
      </top>
      <bottom style="thin">
        <color theme="1"/>
      </bottom>
    </border>
    <border>
      <left/>
      <right style="medium"/>
      <top style="medium"/>
      <bottom/>
    </border>
    <border>
      <left style="medium"/>
      <right/>
      <top style="thin">
        <color theme="1"/>
      </top>
      <bottom/>
    </border>
    <border>
      <left/>
      <right style="medium"/>
      <top/>
      <bottom/>
    </border>
    <border>
      <left style="medium"/>
      <right/>
      <top/>
      <bottom/>
    </border>
    <border>
      <left/>
      <right style="medium"/>
      <top/>
      <bottom style="medium"/>
    </border>
    <border>
      <left style="medium"/>
      <right/>
      <top/>
      <bottom style="thin">
        <color theme="1"/>
      </bottom>
    </border>
    <border>
      <left style="medium"/>
      <right/>
      <top style="medium"/>
      <bottom/>
    </border>
    <border>
      <left/>
      <right/>
      <top style="medium"/>
      <bottom/>
    </border>
    <border>
      <left style="medium"/>
      <right/>
      <top/>
      <bottom style="medium"/>
    </border>
    <border>
      <left/>
      <right/>
      <top/>
      <bottom style="medium"/>
    </border>
    <border>
      <left/>
      <right/>
      <top style="thin"/>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medium"/>
      <right style="medium"/>
      <top>
        <color indexed="63"/>
      </top>
      <bottom style="medium"/>
    </border>
    <border>
      <left>
        <color indexed="63"/>
      </left>
      <right style="thin"/>
      <top style="thin"/>
      <bottom>
        <color indexed="63"/>
      </bottom>
    </border>
    <border>
      <left style="thin"/>
      <right style="thin"/>
      <top style="medium"/>
      <bottom style="thin"/>
    </border>
    <border>
      <left style="thin"/>
      <right style="medium"/>
      <top style="medium"/>
      <bottom style="thin"/>
    </border>
    <border>
      <left style="thin"/>
      <right>
        <color indexed="63"/>
      </right>
      <top style="medium"/>
      <bottom style="thin"/>
    </border>
    <border>
      <left/>
      <right/>
      <top style="medium"/>
      <bottom style="thin"/>
    </border>
    <border>
      <left>
        <color indexed="63"/>
      </left>
      <right style="thin"/>
      <top style="medium"/>
      <bottom style="thin"/>
    </border>
    <border>
      <left/>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top/>
      <bottom style="thin"/>
    </border>
    <border>
      <left/>
      <right style="medium"/>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4" fillId="0" borderId="0">
      <alignment/>
      <protection/>
    </xf>
    <xf numFmtId="0" fontId="70"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2" borderId="0" applyNumberFormat="0" applyBorder="0" applyAlignment="0" applyProtection="0"/>
  </cellStyleXfs>
  <cellXfs count="380">
    <xf numFmtId="0" fontId="0" fillId="0" borderId="0" xfId="0" applyFont="1" applyAlignment="1">
      <alignment/>
    </xf>
    <xf numFmtId="0" fontId="5" fillId="0" borderId="0" xfId="53" applyFont="1">
      <alignment/>
      <protection/>
    </xf>
    <xf numFmtId="0" fontId="76"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7" fillId="33" borderId="0" xfId="0" applyFont="1" applyFill="1" applyAlignment="1" applyProtection="1">
      <alignment/>
      <protection hidden="1"/>
    </xf>
    <xf numFmtId="0" fontId="78" fillId="33" borderId="0" xfId="0" applyFont="1" applyFill="1" applyAlignment="1" applyProtection="1">
      <alignment/>
      <protection hidden="1"/>
    </xf>
    <xf numFmtId="0" fontId="79" fillId="33" borderId="0" xfId="0" applyFont="1" applyFill="1" applyAlignment="1" applyProtection="1">
      <alignment/>
      <protection hidden="1"/>
    </xf>
    <xf numFmtId="0" fontId="80" fillId="33" borderId="0" xfId="0" applyFont="1" applyFill="1" applyAlignment="1" applyProtection="1">
      <alignment vertical="center"/>
      <protection hidden="1"/>
    </xf>
    <xf numFmtId="0" fontId="77" fillId="0" borderId="0" xfId="0" applyFont="1" applyAlignment="1" applyProtection="1">
      <alignment/>
      <protection hidden="1" locked="0"/>
    </xf>
    <xf numFmtId="0" fontId="78" fillId="33" borderId="0" xfId="0" applyFont="1" applyFill="1" applyAlignment="1" applyProtection="1">
      <alignment/>
      <protection hidden="1" locked="0"/>
    </xf>
    <xf numFmtId="0" fontId="77" fillId="0" borderId="0" xfId="0" applyFont="1" applyAlignment="1" applyProtection="1">
      <alignment/>
      <protection hidden="1" locked="0"/>
    </xf>
    <xf numFmtId="0" fontId="77" fillId="33" borderId="0" xfId="0" applyFont="1" applyFill="1" applyAlignment="1" applyProtection="1">
      <alignment/>
      <protection hidden="1" locked="0"/>
    </xf>
    <xf numFmtId="0" fontId="78" fillId="33" borderId="0" xfId="0" applyFont="1" applyFill="1" applyBorder="1" applyAlignment="1" applyProtection="1">
      <alignment wrapText="1"/>
      <protection hidden="1" locked="0"/>
    </xf>
    <xf numFmtId="0" fontId="79" fillId="33" borderId="0" xfId="0" applyFont="1" applyFill="1" applyAlignment="1" applyProtection="1">
      <alignment/>
      <protection hidden="1" locked="0"/>
    </xf>
    <xf numFmtId="0" fontId="79" fillId="0" borderId="0" xfId="0" applyFont="1" applyAlignment="1" applyProtection="1">
      <alignment/>
      <protection hidden="1" locked="0"/>
    </xf>
    <xf numFmtId="0" fontId="77" fillId="0" borderId="0" xfId="0" applyFont="1" applyBorder="1" applyAlignment="1" applyProtection="1">
      <alignment/>
      <protection hidden="1" locked="0"/>
    </xf>
    <xf numFmtId="0" fontId="78" fillId="33" borderId="0" xfId="0" applyFont="1" applyFill="1" applyBorder="1" applyAlignment="1" applyProtection="1">
      <alignment vertical="top" wrapText="1"/>
      <protection hidden="1" locked="0"/>
    </xf>
    <xf numFmtId="0" fontId="77" fillId="0" borderId="0" xfId="0" applyFont="1" applyAlignment="1" applyProtection="1">
      <alignment vertical="top"/>
      <protection hidden="1" locked="0"/>
    </xf>
    <xf numFmtId="0" fontId="80" fillId="33" borderId="0" xfId="0" applyFont="1" applyFill="1" applyAlignment="1" applyProtection="1">
      <alignment vertical="center"/>
      <protection hidden="1" locked="0"/>
    </xf>
    <xf numFmtId="0" fontId="81" fillId="33" borderId="0" xfId="0" applyFont="1" applyFill="1" applyAlignment="1" applyProtection="1">
      <alignment horizontal="center" wrapText="1"/>
      <protection hidden="1"/>
    </xf>
    <xf numFmtId="0" fontId="81" fillId="33" borderId="0" xfId="0" applyFont="1" applyFill="1" applyBorder="1" applyAlignment="1" applyProtection="1">
      <alignment wrapText="1"/>
      <protection hidden="1"/>
    </xf>
    <xf numFmtId="0" fontId="82" fillId="34" borderId="10" xfId="0" applyFont="1" applyFill="1" applyBorder="1" applyAlignment="1">
      <alignment horizontal="center" vertical="center"/>
    </xf>
    <xf numFmtId="0" fontId="77" fillId="0" borderId="0" xfId="0" applyFont="1" applyFill="1" applyBorder="1" applyAlignment="1" applyProtection="1">
      <alignment/>
      <protection hidden="1" locked="0"/>
    </xf>
    <xf numFmtId="0" fontId="81" fillId="33" borderId="0" xfId="0" applyFont="1" applyFill="1" applyAlignment="1" applyProtection="1">
      <alignment horizontal="center"/>
      <protection hidden="1"/>
    </xf>
    <xf numFmtId="0" fontId="81" fillId="33" borderId="0" xfId="0" applyFont="1" applyFill="1" applyBorder="1" applyAlignment="1" applyProtection="1">
      <alignment/>
      <protection hidden="1"/>
    </xf>
    <xf numFmtId="0" fontId="82" fillId="0" borderId="11" xfId="0" applyFont="1" applyBorder="1" applyAlignment="1">
      <alignment horizontal="justify" vertical="center"/>
    </xf>
    <xf numFmtId="0" fontId="77" fillId="0" borderId="0" xfId="0" applyFont="1" applyFill="1" applyAlignment="1" applyProtection="1">
      <alignment/>
      <protection hidden="1" locked="0"/>
    </xf>
    <xf numFmtId="0" fontId="78" fillId="33" borderId="0" xfId="0" applyFont="1" applyFill="1" applyAlignment="1" applyProtection="1">
      <alignment vertical="top"/>
      <protection hidden="1"/>
    </xf>
    <xf numFmtId="0" fontId="81" fillId="33" borderId="0" xfId="0" applyFont="1" applyFill="1" applyAlignment="1" applyProtection="1">
      <alignment horizontal="center" vertical="top"/>
      <protection hidden="1"/>
    </xf>
    <xf numFmtId="0" fontId="14" fillId="0" borderId="0" xfId="0" applyFont="1" applyFill="1" applyAlignment="1" applyProtection="1">
      <alignment vertical="top" wrapText="1"/>
      <protection hidden="1"/>
    </xf>
    <xf numFmtId="0" fontId="82" fillId="0" borderId="11" xfId="0" applyFont="1" applyFill="1" applyBorder="1" applyAlignment="1">
      <alignment horizontal="justify" vertical="center"/>
    </xf>
    <xf numFmtId="0" fontId="82" fillId="0" borderId="11" xfId="0" applyFont="1" applyBorder="1" applyAlignment="1">
      <alignment horizontal="justify" vertical="center" wrapText="1"/>
    </xf>
    <xf numFmtId="0" fontId="82" fillId="0" borderId="11" xfId="0" applyFont="1" applyFill="1" applyBorder="1" applyAlignment="1">
      <alignment horizontal="justify" vertical="center" wrapText="1"/>
    </xf>
    <xf numFmtId="49" fontId="82" fillId="0" borderId="11" xfId="0" applyNumberFormat="1" applyFont="1" applyFill="1" applyBorder="1" applyAlignment="1">
      <alignment horizontal="justify" vertical="center"/>
    </xf>
    <xf numFmtId="2" fontId="82" fillId="0" borderId="11" xfId="0" applyNumberFormat="1" applyFont="1" applyBorder="1" applyAlignment="1">
      <alignment horizontal="center" vertical="center"/>
    </xf>
    <xf numFmtId="0" fontId="83" fillId="0" borderId="11" xfId="0" applyFont="1" applyFill="1" applyBorder="1" applyAlignment="1">
      <alignment horizontal="justify" vertical="center" wrapText="1"/>
    </xf>
    <xf numFmtId="0" fontId="83" fillId="0" borderId="12" xfId="0" applyFont="1" applyFill="1" applyBorder="1" applyAlignment="1">
      <alignment horizontal="justify" vertical="center" wrapText="1"/>
    </xf>
    <xf numFmtId="49" fontId="82" fillId="0" borderId="12" xfId="0" applyNumberFormat="1" applyFont="1" applyFill="1" applyBorder="1" applyAlignment="1">
      <alignment horizontal="justify" vertical="center"/>
    </xf>
    <xf numFmtId="2" fontId="83" fillId="0" borderId="11" xfId="0" applyNumberFormat="1" applyFont="1" applyFill="1" applyBorder="1" applyAlignment="1">
      <alignment horizontal="justify" vertical="center" wrapText="1"/>
    </xf>
    <xf numFmtId="0" fontId="82" fillId="34" borderId="13" xfId="0" applyFont="1" applyFill="1" applyBorder="1" applyAlignment="1">
      <alignment horizontal="left" vertical="center"/>
    </xf>
    <xf numFmtId="0" fontId="82" fillId="34" borderId="14" xfId="0" applyFont="1" applyFill="1" applyBorder="1" applyAlignment="1">
      <alignment horizontal="center" vertical="center"/>
    </xf>
    <xf numFmtId="2" fontId="82" fillId="0" borderId="15" xfId="0" applyNumberFormat="1" applyFont="1" applyFill="1" applyBorder="1" applyAlignment="1">
      <alignment horizontal="center" vertical="center"/>
    </xf>
    <xf numFmtId="2" fontId="82" fillId="0" borderId="14" xfId="0" applyNumberFormat="1" applyFont="1" applyFill="1" applyBorder="1" applyAlignment="1">
      <alignment horizontal="center" vertical="center"/>
    </xf>
    <xf numFmtId="0" fontId="81" fillId="33" borderId="0" xfId="0" applyFont="1" applyFill="1" applyAlignment="1" applyProtection="1">
      <alignment horizontal="left"/>
      <protection hidden="1"/>
    </xf>
    <xf numFmtId="0" fontId="78" fillId="33" borderId="0" xfId="0" applyFont="1" applyFill="1" applyBorder="1" applyAlignment="1" applyProtection="1">
      <alignment horizontal="left" wrapText="1"/>
      <protection hidden="1"/>
    </xf>
    <xf numFmtId="0" fontId="78" fillId="33" borderId="0" xfId="0" applyFont="1" applyFill="1" applyAlignment="1" applyProtection="1">
      <alignment vertical="top"/>
      <protection hidden="1" locked="0"/>
    </xf>
    <xf numFmtId="0" fontId="81" fillId="33" borderId="0" xfId="0" applyFont="1" applyFill="1" applyAlignment="1" applyProtection="1">
      <alignment horizontal="center"/>
      <protection hidden="1" locked="0"/>
    </xf>
    <xf numFmtId="0" fontId="84" fillId="33" borderId="0" xfId="0" applyFont="1" applyFill="1" applyAlignment="1" applyProtection="1">
      <alignment horizontal="center" wrapText="1"/>
      <protection hidden="1"/>
    </xf>
    <xf numFmtId="0" fontId="81" fillId="33" borderId="0" xfId="0" applyFont="1" applyFill="1" applyBorder="1" applyAlignment="1" applyProtection="1">
      <alignment horizontal="center"/>
      <protection hidden="1" locked="0"/>
    </xf>
    <xf numFmtId="0" fontId="81" fillId="0" borderId="0" xfId="0" applyFont="1" applyFill="1" applyAlignment="1" applyProtection="1">
      <alignment horizontal="left" vertical="top"/>
      <protection hidden="1"/>
    </xf>
    <xf numFmtId="0" fontId="77" fillId="0" borderId="0" xfId="0" applyFont="1" applyAlignment="1" applyProtection="1">
      <alignment/>
      <protection hidden="1"/>
    </xf>
    <xf numFmtId="0" fontId="77" fillId="0" borderId="0" xfId="0" applyFont="1" applyAlignment="1" applyProtection="1">
      <alignment vertical="top"/>
      <protection hidden="1"/>
    </xf>
    <xf numFmtId="0" fontId="82" fillId="34" borderId="0" xfId="0" applyFont="1" applyFill="1" applyBorder="1" applyAlignment="1" applyProtection="1">
      <alignment horizontal="left" vertical="center"/>
      <protection/>
    </xf>
    <xf numFmtId="0" fontId="82" fillId="34" borderId="10" xfId="0" applyFont="1" applyFill="1" applyBorder="1" applyAlignment="1" applyProtection="1">
      <alignment horizontal="center" vertical="center"/>
      <protection/>
    </xf>
    <xf numFmtId="0" fontId="77" fillId="0" borderId="0" xfId="0" applyFont="1" applyAlignment="1" applyProtection="1">
      <alignment/>
      <protection hidden="1"/>
    </xf>
    <xf numFmtId="0" fontId="82" fillId="0" borderId="11" xfId="0" applyFont="1" applyBorder="1" applyAlignment="1" applyProtection="1">
      <alignment horizontal="justify" vertical="center" wrapText="1"/>
      <protection/>
    </xf>
    <xf numFmtId="0" fontId="82" fillId="0" borderId="11" xfId="0" applyFont="1" applyBorder="1" applyAlignment="1" applyProtection="1">
      <alignment horizontal="justify" vertical="center"/>
      <protection/>
    </xf>
    <xf numFmtId="2" fontId="82" fillId="0" borderId="11" xfId="0" applyNumberFormat="1" applyFont="1" applyBorder="1" applyAlignment="1" applyProtection="1">
      <alignment horizontal="center" vertical="center"/>
      <protection/>
    </xf>
    <xf numFmtId="0" fontId="82" fillId="0" borderId="11" xfId="0" applyFont="1" applyBorder="1" applyAlignment="1" applyProtection="1">
      <alignment horizontal="left" vertical="top" wrapText="1"/>
      <protection/>
    </xf>
    <xf numFmtId="0" fontId="82" fillId="0" borderId="12" xfId="0" applyFont="1" applyBorder="1" applyAlignment="1" applyProtection="1">
      <alignment horizontal="justify" vertical="center" wrapText="1"/>
      <protection/>
    </xf>
    <xf numFmtId="0" fontId="77" fillId="0" borderId="0" xfId="0" applyFont="1" applyAlignment="1" applyProtection="1">
      <alignment vertical="center"/>
      <protection hidden="1"/>
    </xf>
    <xf numFmtId="0" fontId="77" fillId="0" borderId="0" xfId="0" applyFont="1" applyFill="1" applyAlignment="1" applyProtection="1">
      <alignment/>
      <protection hidden="1"/>
    </xf>
    <xf numFmtId="0" fontId="81" fillId="33" borderId="0" xfId="0" applyFont="1" applyFill="1" applyBorder="1" applyAlignment="1" applyProtection="1">
      <alignment vertical="top"/>
      <protection hidden="1"/>
    </xf>
    <xf numFmtId="0" fontId="77" fillId="33" borderId="0" xfId="0" applyFont="1" applyFill="1" applyAlignment="1" applyProtection="1">
      <alignment/>
      <protection hidden="1"/>
    </xf>
    <xf numFmtId="0" fontId="85" fillId="33" borderId="0" xfId="0" applyFont="1" applyFill="1" applyAlignment="1" applyProtection="1">
      <alignment/>
      <protection hidden="1"/>
    </xf>
    <xf numFmtId="0" fontId="77" fillId="33" borderId="0" xfId="0" applyFont="1" applyFill="1" applyBorder="1" applyAlignment="1" applyProtection="1">
      <alignment/>
      <protection hidden="1"/>
    </xf>
    <xf numFmtId="0" fontId="77" fillId="33" borderId="0" xfId="0" applyNumberFormat="1" applyFont="1" applyFill="1" applyAlignment="1" applyProtection="1" quotePrefix="1">
      <alignment horizontal="right"/>
      <protection hidden="1"/>
    </xf>
    <xf numFmtId="0" fontId="85" fillId="0" borderId="16" xfId="0" applyFont="1" applyBorder="1" applyAlignment="1" applyProtection="1">
      <alignment horizontal="left"/>
      <protection hidden="1"/>
    </xf>
    <xf numFmtId="0" fontId="85" fillId="33" borderId="17" xfId="0" applyFont="1" applyFill="1" applyBorder="1" applyAlignment="1" applyProtection="1">
      <alignment/>
      <protection hidden="1"/>
    </xf>
    <xf numFmtId="0" fontId="85" fillId="33" borderId="0" xfId="0" applyFont="1" applyFill="1" applyBorder="1" applyAlignment="1" applyProtection="1">
      <alignment horizontal="center" wrapText="1"/>
      <protection hidden="1"/>
    </xf>
    <xf numFmtId="49" fontId="85" fillId="33" borderId="0" xfId="0" applyNumberFormat="1" applyFont="1" applyFill="1" applyBorder="1" applyAlignment="1" applyProtection="1">
      <alignment horizontal="right"/>
      <protection hidden="1"/>
    </xf>
    <xf numFmtId="0" fontId="85" fillId="33" borderId="0" xfId="0" applyFont="1" applyFill="1" applyBorder="1" applyAlignment="1" applyProtection="1">
      <alignment horizontal="right"/>
      <protection hidden="1"/>
    </xf>
    <xf numFmtId="2" fontId="77" fillId="33" borderId="0" xfId="0" applyNumberFormat="1" applyFont="1" applyFill="1" applyAlignment="1" applyProtection="1">
      <alignment/>
      <protection hidden="1"/>
    </xf>
    <xf numFmtId="0" fontId="86" fillId="33" borderId="0" xfId="0" applyFont="1" applyFill="1" applyAlignment="1" applyProtection="1">
      <alignment vertical="top"/>
      <protection hidden="1"/>
    </xf>
    <xf numFmtId="0" fontId="86" fillId="33" borderId="0" xfId="0" applyFont="1" applyFill="1" applyAlignment="1" applyProtection="1">
      <alignment/>
      <protection hidden="1"/>
    </xf>
    <xf numFmtId="0" fontId="85" fillId="33" borderId="17" xfId="0" applyFont="1" applyFill="1" applyBorder="1" applyAlignment="1" applyProtection="1">
      <alignment horizontal="left" wrapText="1"/>
      <protection hidden="1"/>
    </xf>
    <xf numFmtId="49" fontId="77" fillId="33" borderId="0" xfId="0" applyNumberFormat="1" applyFont="1" applyFill="1" applyAlignment="1" applyProtection="1">
      <alignment/>
      <protection hidden="1"/>
    </xf>
    <xf numFmtId="14" fontId="85" fillId="33" borderId="0" xfId="0" applyNumberFormat="1" applyFont="1" applyFill="1" applyBorder="1" applyAlignment="1" applyProtection="1">
      <alignment horizontal="center" wrapText="1"/>
      <protection hidden="1"/>
    </xf>
    <xf numFmtId="0" fontId="77" fillId="33" borderId="0" xfId="0" applyFont="1" applyFill="1" applyBorder="1" applyAlignment="1" applyProtection="1">
      <alignment/>
      <protection hidden="1"/>
    </xf>
    <xf numFmtId="0" fontId="78" fillId="33" borderId="0" xfId="0" applyFont="1" applyFill="1" applyBorder="1" applyAlignment="1" applyProtection="1">
      <alignment/>
      <protection hidden="1"/>
    </xf>
    <xf numFmtId="0" fontId="78" fillId="33" borderId="0" xfId="0" applyFont="1" applyFill="1" applyAlignment="1" applyProtection="1">
      <alignment horizontal="left" vertical="top" wrapText="1"/>
      <protection hidden="1"/>
    </xf>
    <xf numFmtId="0" fontId="78" fillId="33" borderId="0" xfId="0" applyFont="1" applyFill="1" applyAlignment="1" applyProtection="1">
      <alignment vertical="top" wrapText="1"/>
      <protection hidden="1"/>
    </xf>
    <xf numFmtId="0" fontId="78" fillId="33" borderId="0" xfId="0" applyFont="1" applyFill="1" applyAlignment="1" applyProtection="1">
      <alignment horizontal="left" wrapText="1"/>
      <protection hidden="1"/>
    </xf>
    <xf numFmtId="0" fontId="78" fillId="33" borderId="0" xfId="0" applyFont="1" applyFill="1" applyAlignment="1" applyProtection="1">
      <alignment wrapText="1"/>
      <protection hidden="1"/>
    </xf>
    <xf numFmtId="0" fontId="85" fillId="0" borderId="18" xfId="0" applyFont="1" applyBorder="1" applyAlignment="1">
      <alignment/>
    </xf>
    <xf numFmtId="0" fontId="87" fillId="0" borderId="18" xfId="0" applyFont="1" applyBorder="1" applyAlignment="1">
      <alignment/>
    </xf>
    <xf numFmtId="0" fontId="85" fillId="35" borderId="0" xfId="0" applyFont="1" applyFill="1" applyBorder="1" applyAlignment="1">
      <alignment horizontal="left" vertical="top" wrapText="1"/>
    </xf>
    <xf numFmtId="0" fontId="77" fillId="35" borderId="0" xfId="0" applyFont="1" applyFill="1" applyBorder="1" applyAlignment="1">
      <alignment horizontal="left" vertical="top" wrapText="1"/>
    </xf>
    <xf numFmtId="0" fontId="85" fillId="0" borderId="0" xfId="0" applyFont="1" applyBorder="1" applyAlignment="1">
      <alignment horizontal="left" vertical="top" wrapText="1"/>
    </xf>
    <xf numFmtId="0" fontId="77" fillId="0" borderId="0" xfId="0" applyFont="1" applyBorder="1" applyAlignment="1">
      <alignment horizontal="left" vertical="top" wrapText="1"/>
    </xf>
    <xf numFmtId="0" fontId="2" fillId="0" borderId="0" xfId="0" applyFont="1" applyBorder="1" applyAlignment="1">
      <alignment horizontal="left" vertical="top" wrapText="1"/>
    </xf>
    <xf numFmtId="0" fontId="88" fillId="33" borderId="0" xfId="0" applyFont="1" applyFill="1" applyAlignment="1" applyProtection="1">
      <alignment horizontal="left" vertical="top"/>
      <protection hidden="1"/>
    </xf>
    <xf numFmtId="0" fontId="81" fillId="33" borderId="0" xfId="0" applyFont="1" applyFill="1" applyAlignment="1" applyProtection="1">
      <alignment horizontal="left" vertical="top"/>
      <protection hidden="1"/>
    </xf>
    <xf numFmtId="0" fontId="77" fillId="0" borderId="0" xfId="0" applyFont="1" applyAlignment="1" applyProtection="1">
      <alignment horizontal="left" vertical="top"/>
      <protection hidden="1" locked="0"/>
    </xf>
    <xf numFmtId="49" fontId="79" fillId="33" borderId="0" xfId="0" applyNumberFormat="1" applyFont="1" applyFill="1" applyBorder="1" applyAlignment="1" applyProtection="1">
      <alignment horizontal="center" vertical="top"/>
      <protection hidden="1"/>
    </xf>
    <xf numFmtId="49" fontId="78" fillId="33" borderId="0" xfId="0" applyNumberFormat="1" applyFont="1" applyFill="1" applyAlignment="1" applyProtection="1">
      <alignment/>
      <protection hidden="1"/>
    </xf>
    <xf numFmtId="49" fontId="78" fillId="33" borderId="0" xfId="0" applyNumberFormat="1" applyFont="1" applyFill="1" applyBorder="1" applyAlignment="1" applyProtection="1">
      <alignment/>
      <protection hidden="1"/>
    </xf>
    <xf numFmtId="49" fontId="78" fillId="33" borderId="0" xfId="0" applyNumberFormat="1" applyFont="1" applyFill="1" applyAlignment="1" applyProtection="1">
      <alignment horizontal="left" vertical="top" wrapText="1"/>
      <protection hidden="1"/>
    </xf>
    <xf numFmtId="0" fontId="78" fillId="33" borderId="0" xfId="0" applyFont="1" applyFill="1" applyBorder="1" applyAlignment="1" applyProtection="1">
      <alignment wrapText="1"/>
      <protection hidden="1"/>
    </xf>
    <xf numFmtId="0" fontId="89" fillId="33" borderId="19" xfId="0" applyFont="1" applyFill="1" applyBorder="1" applyAlignment="1" applyProtection="1">
      <alignment vertical="center" wrapText="1"/>
      <protection hidden="1"/>
    </xf>
    <xf numFmtId="0" fontId="89" fillId="33" borderId="16" xfId="0" applyFont="1" applyFill="1" applyBorder="1" applyAlignment="1" applyProtection="1">
      <alignment vertical="center" wrapText="1"/>
      <protection hidden="1"/>
    </xf>
    <xf numFmtId="0" fontId="89" fillId="33" borderId="20" xfId="0" applyFont="1" applyFill="1" applyBorder="1" applyAlignment="1" applyProtection="1">
      <alignment vertical="center" wrapText="1"/>
      <protection hidden="1"/>
    </xf>
    <xf numFmtId="0" fontId="89" fillId="33" borderId="19" xfId="0" applyFont="1" applyFill="1" applyBorder="1" applyAlignment="1" applyProtection="1">
      <alignment vertical="center"/>
      <protection hidden="1"/>
    </xf>
    <xf numFmtId="0" fontId="89" fillId="33" borderId="16" xfId="0" applyFont="1" applyFill="1" applyBorder="1" applyAlignment="1" applyProtection="1">
      <alignment vertical="center"/>
      <protection hidden="1"/>
    </xf>
    <xf numFmtId="0" fontId="89" fillId="33" borderId="20" xfId="0" applyFont="1" applyFill="1" applyBorder="1" applyAlignment="1" applyProtection="1">
      <alignment vertical="center"/>
      <protection hidden="1"/>
    </xf>
    <xf numFmtId="0" fontId="78" fillId="33" borderId="0" xfId="0" applyFont="1" applyFill="1" applyAlignment="1" applyProtection="1">
      <alignment horizontal="left" wrapText="1"/>
      <protection hidden="1" locked="0"/>
    </xf>
    <xf numFmtId="0" fontId="81" fillId="33" borderId="0" xfId="0" applyFont="1" applyFill="1" applyBorder="1" applyAlignment="1" applyProtection="1">
      <alignment horizontal="center"/>
      <protection hidden="1"/>
    </xf>
    <xf numFmtId="0" fontId="78" fillId="33" borderId="0" xfId="0" applyFont="1" applyFill="1" applyBorder="1" applyAlignment="1" applyProtection="1">
      <alignment horizontal="left" wrapText="1"/>
      <protection hidden="1" locked="0"/>
    </xf>
    <xf numFmtId="0" fontId="78" fillId="33" borderId="0" xfId="0" applyFont="1" applyFill="1" applyAlignment="1" applyProtection="1">
      <alignment horizontal="left" vertical="top" wrapText="1"/>
      <protection hidden="1" locked="0"/>
    </xf>
    <xf numFmtId="0" fontId="77" fillId="0" borderId="0" xfId="0" applyFont="1" applyBorder="1" applyAlignment="1" applyProtection="1">
      <alignment/>
      <protection hidden="1"/>
    </xf>
    <xf numFmtId="0" fontId="77" fillId="33" borderId="16" xfId="0" applyFont="1" applyFill="1" applyBorder="1" applyAlignment="1" applyProtection="1">
      <alignment vertical="top"/>
      <protection hidden="1"/>
    </xf>
    <xf numFmtId="0" fontId="90" fillId="33" borderId="0" xfId="0" applyFont="1" applyFill="1" applyAlignment="1" applyProtection="1">
      <alignment/>
      <protection hidden="1"/>
    </xf>
    <xf numFmtId="0" fontId="77" fillId="33" borderId="16" xfId="0" applyFont="1" applyFill="1" applyBorder="1" applyAlignment="1" applyProtection="1">
      <alignment/>
      <protection hidden="1"/>
    </xf>
    <xf numFmtId="0" fontId="90" fillId="0" borderId="0" xfId="0" applyFont="1" applyAlignment="1" applyProtection="1">
      <alignment/>
      <protection/>
    </xf>
    <xf numFmtId="0" fontId="77" fillId="0" borderId="0" xfId="0" applyFont="1" applyBorder="1" applyAlignment="1" applyProtection="1">
      <alignment/>
      <protection hidden="1"/>
    </xf>
    <xf numFmtId="0" fontId="77" fillId="0" borderId="0" xfId="0" applyFont="1" applyFill="1" applyBorder="1" applyAlignment="1">
      <alignment horizontal="left" vertical="top" wrapText="1"/>
    </xf>
    <xf numFmtId="0" fontId="77" fillId="0" borderId="21" xfId="0" applyFont="1" applyFill="1" applyBorder="1" applyAlignment="1">
      <alignment horizontal="left" vertical="top" wrapText="1"/>
    </xf>
    <xf numFmtId="0" fontId="77" fillId="35" borderId="22" xfId="0" applyFont="1" applyFill="1" applyBorder="1" applyAlignment="1">
      <alignment horizontal="left" vertical="top" wrapText="1"/>
    </xf>
    <xf numFmtId="0" fontId="77" fillId="35" borderId="23" xfId="0" applyFont="1" applyFill="1" applyBorder="1" applyAlignment="1">
      <alignment horizontal="left" vertical="top" wrapText="1"/>
    </xf>
    <xf numFmtId="0" fontId="77" fillId="0" borderId="24" xfId="0" applyFont="1" applyBorder="1" applyAlignment="1">
      <alignment horizontal="left" vertical="top" wrapText="1"/>
    </xf>
    <xf numFmtId="0" fontId="77" fillId="0" borderId="25" xfId="0" applyFont="1" applyBorder="1" applyAlignment="1">
      <alignment horizontal="left" vertical="top" wrapText="1"/>
    </xf>
    <xf numFmtId="0" fontId="77" fillId="35" borderId="24" xfId="0" applyFont="1" applyFill="1" applyBorder="1" applyAlignment="1">
      <alignment horizontal="left" vertical="top" wrapText="1"/>
    </xf>
    <xf numFmtId="0" fontId="77" fillId="35" borderId="25" xfId="0" applyFont="1" applyFill="1" applyBorder="1" applyAlignment="1">
      <alignment horizontal="left" vertical="top" wrapText="1"/>
    </xf>
    <xf numFmtId="0" fontId="18" fillId="35" borderId="24" xfId="0" applyFont="1" applyFill="1" applyBorder="1" applyAlignment="1">
      <alignment horizontal="left" vertical="top" wrapText="1"/>
    </xf>
    <xf numFmtId="0" fontId="18" fillId="35" borderId="25" xfId="0" applyFont="1" applyFill="1" applyBorder="1" applyAlignment="1">
      <alignment horizontal="left" vertical="top" wrapText="1"/>
    </xf>
    <xf numFmtId="0" fontId="77" fillId="0" borderId="26" xfId="0" applyFont="1" applyBorder="1" applyAlignment="1">
      <alignment horizontal="left" vertical="top" wrapText="1"/>
    </xf>
    <xf numFmtId="0" fontId="77" fillId="0" borderId="27" xfId="0" applyFont="1" applyBorder="1" applyAlignment="1">
      <alignment horizontal="left" vertical="top" wrapText="1"/>
    </xf>
    <xf numFmtId="0" fontId="85" fillId="35" borderId="28" xfId="0" applyFont="1" applyFill="1" applyBorder="1" applyAlignment="1">
      <alignment horizontal="left" vertical="top" wrapText="1"/>
    </xf>
    <xf numFmtId="0" fontId="85" fillId="35" borderId="29" xfId="0" applyFont="1" applyFill="1" applyBorder="1" applyAlignment="1">
      <alignment horizontal="left" vertical="top" wrapText="1"/>
    </xf>
    <xf numFmtId="0" fontId="77" fillId="35" borderId="29" xfId="0" applyFont="1" applyFill="1" applyBorder="1" applyAlignment="1">
      <alignment horizontal="left" vertical="top" wrapText="1"/>
    </xf>
    <xf numFmtId="0" fontId="85" fillId="0" borderId="25" xfId="0" applyFont="1" applyBorder="1" applyAlignment="1">
      <alignment horizontal="left" vertical="top" wrapText="1"/>
    </xf>
    <xf numFmtId="0" fontId="85" fillId="35" borderId="25" xfId="0" applyFont="1" applyFill="1" applyBorder="1" applyAlignment="1">
      <alignment horizontal="left" vertical="top" wrapText="1"/>
    </xf>
    <xf numFmtId="0" fontId="85" fillId="0" borderId="30" xfId="0" applyFont="1" applyBorder="1" applyAlignment="1">
      <alignment horizontal="left" vertical="top" wrapText="1"/>
    </xf>
    <xf numFmtId="0" fontId="77" fillId="0" borderId="31" xfId="0" applyFont="1" applyBorder="1" applyAlignment="1">
      <alignment horizontal="left" vertical="top" wrapText="1"/>
    </xf>
    <xf numFmtId="0" fontId="15" fillId="36" borderId="0" xfId="0" applyFont="1" applyFill="1" applyBorder="1" applyAlignment="1" applyProtection="1">
      <alignment horizontal="center" wrapText="1"/>
      <protection hidden="1" locked="0"/>
    </xf>
    <xf numFmtId="0" fontId="78" fillId="33" borderId="0" xfId="0" applyFont="1" applyFill="1" applyAlignment="1" applyProtection="1">
      <alignment horizontal="left" vertical="top" wrapText="1"/>
      <protection hidden="1"/>
    </xf>
    <xf numFmtId="0" fontId="14" fillId="36" borderId="17" xfId="0" applyFont="1" applyFill="1" applyBorder="1" applyAlignment="1" applyProtection="1">
      <alignment horizontal="left" vertical="top" wrapText="1"/>
      <protection hidden="1" locked="0"/>
    </xf>
    <xf numFmtId="0" fontId="83" fillId="0" borderId="0" xfId="0" applyFont="1" applyBorder="1" applyAlignment="1" applyProtection="1">
      <alignment horizontal="left" vertical="center"/>
      <protection hidden="1"/>
    </xf>
    <xf numFmtId="0" fontId="14" fillId="36" borderId="16" xfId="0" applyFont="1" applyFill="1" applyBorder="1" applyAlignment="1" applyProtection="1">
      <alignment horizontal="left" vertical="top" wrapText="1"/>
      <protection hidden="1" locked="0"/>
    </xf>
    <xf numFmtId="0" fontId="14" fillId="0" borderId="17" xfId="0" applyFont="1" applyFill="1" applyBorder="1" applyAlignment="1" applyProtection="1">
      <alignment horizontal="left" vertical="top" wrapText="1"/>
      <protection hidden="1"/>
    </xf>
    <xf numFmtId="0" fontId="84" fillId="33" borderId="0" xfId="0" applyFont="1" applyFill="1" applyAlignment="1" applyProtection="1">
      <alignment horizontal="center"/>
      <protection hidden="1"/>
    </xf>
    <xf numFmtId="0" fontId="84" fillId="33" borderId="0" xfId="0" applyFont="1" applyFill="1" applyAlignment="1" applyProtection="1">
      <alignment horizontal="center" wrapText="1"/>
      <protection hidden="1"/>
    </xf>
    <xf numFmtId="0" fontId="81" fillId="33" borderId="32" xfId="0" applyFont="1" applyFill="1" applyBorder="1" applyAlignment="1" applyProtection="1">
      <alignment horizontal="center" vertical="top"/>
      <protection hidden="1" locked="0"/>
    </xf>
    <xf numFmtId="0" fontId="88" fillId="33" borderId="0" xfId="0" applyFont="1" applyFill="1" applyAlignment="1" applyProtection="1">
      <alignment horizontal="center" vertical="top"/>
      <protection hidden="1" locked="0"/>
    </xf>
    <xf numFmtId="0" fontId="81" fillId="33" borderId="16" xfId="0" applyFont="1" applyFill="1" applyBorder="1" applyAlignment="1" applyProtection="1">
      <alignment horizontal="center"/>
      <protection hidden="1" locked="0"/>
    </xf>
    <xf numFmtId="0" fontId="14" fillId="0" borderId="0" xfId="0" applyFont="1" applyFill="1" applyBorder="1" applyAlignment="1" applyProtection="1">
      <alignment horizontal="center" wrapText="1"/>
      <protection hidden="1"/>
    </xf>
    <xf numFmtId="49" fontId="14" fillId="0" borderId="17" xfId="0" applyNumberFormat="1" applyFont="1" applyFill="1" applyBorder="1" applyAlignment="1" applyProtection="1">
      <alignment horizontal="left" vertical="top" wrapText="1"/>
      <protection hidden="1"/>
    </xf>
    <xf numFmtId="0" fontId="83" fillId="36" borderId="16" xfId="0" applyFont="1" applyFill="1" applyBorder="1" applyAlignment="1" applyProtection="1">
      <alignment horizontal="left" vertical="top" wrapText="1"/>
      <protection hidden="1" locked="0"/>
    </xf>
    <xf numFmtId="0" fontId="88" fillId="0" borderId="0" xfId="0" applyFont="1" applyFill="1" applyBorder="1" applyAlignment="1" applyProtection="1">
      <alignment horizontal="left" vertical="top"/>
      <protection locked="0"/>
    </xf>
    <xf numFmtId="0" fontId="78" fillId="33" borderId="0" xfId="0" applyFont="1" applyFill="1" applyAlignment="1" applyProtection="1">
      <alignment horizontal="center" vertical="top" wrapText="1"/>
      <protection hidden="1"/>
    </xf>
    <xf numFmtId="14" fontId="91" fillId="0" borderId="16" xfId="0" applyNumberFormat="1" applyFont="1" applyFill="1" applyBorder="1" applyAlignment="1" applyProtection="1">
      <alignment horizontal="right"/>
      <protection hidden="1" locked="0"/>
    </xf>
    <xf numFmtId="0" fontId="81" fillId="33" borderId="32" xfId="0" applyFont="1" applyFill="1" applyBorder="1" applyAlignment="1" applyProtection="1">
      <alignment horizontal="center"/>
      <protection hidden="1" locked="0"/>
    </xf>
    <xf numFmtId="0" fontId="88" fillId="0" borderId="0" xfId="0" applyFont="1" applyFill="1" applyBorder="1" applyAlignment="1" applyProtection="1">
      <alignment horizontal="left" vertical="top" wrapText="1"/>
      <protection hidden="1"/>
    </xf>
    <xf numFmtId="0" fontId="77" fillId="36" borderId="16" xfId="0" applyFont="1" applyFill="1" applyBorder="1" applyAlignment="1" applyProtection="1">
      <alignment horizontal="left" vertical="top" wrapText="1"/>
      <protection hidden="1" locked="0"/>
    </xf>
    <xf numFmtId="0" fontId="88" fillId="0" borderId="0" xfId="0" applyFont="1" applyFill="1" applyBorder="1" applyAlignment="1" applyProtection="1">
      <alignment horizontal="left" vertical="top"/>
      <protection/>
    </xf>
    <xf numFmtId="0" fontId="14" fillId="0" borderId="16" xfId="0" applyFont="1" applyFill="1" applyBorder="1" applyAlignment="1" applyProtection="1">
      <alignment horizontal="left" vertical="top" wrapText="1"/>
      <protection hidden="1"/>
    </xf>
    <xf numFmtId="0" fontId="88" fillId="33" borderId="0" xfId="0" applyFont="1" applyFill="1" applyAlignment="1" applyProtection="1">
      <alignment horizontal="left" vertical="top"/>
      <protection hidden="1" locked="0"/>
    </xf>
    <xf numFmtId="0" fontId="88" fillId="0" borderId="32" xfId="0" applyFont="1" applyFill="1" applyBorder="1" applyAlignment="1" applyProtection="1">
      <alignment horizontal="left" vertical="top"/>
      <protection locked="0"/>
    </xf>
    <xf numFmtId="49" fontId="92" fillId="33" borderId="32" xfId="0" applyNumberFormat="1" applyFont="1" applyFill="1" applyBorder="1" applyAlignment="1" applyProtection="1">
      <alignment horizontal="center" vertical="top"/>
      <protection hidden="1"/>
    </xf>
    <xf numFmtId="0" fontId="78" fillId="0" borderId="16" xfId="0" applyNumberFormat="1" applyFont="1" applyFill="1" applyBorder="1" applyAlignment="1" applyProtection="1">
      <alignment horizontal="left"/>
      <protection hidden="1"/>
    </xf>
    <xf numFmtId="0" fontId="91" fillId="33" borderId="16" xfId="0" applyFont="1" applyFill="1" applyBorder="1" applyAlignment="1" applyProtection="1">
      <alignment horizontal="center"/>
      <protection hidden="1" locked="0"/>
    </xf>
    <xf numFmtId="2" fontId="81" fillId="33" borderId="11" xfId="0" applyNumberFormat="1" applyFont="1" applyFill="1" applyBorder="1" applyAlignment="1" applyProtection="1">
      <alignment horizontal="center" vertical="top"/>
      <protection hidden="1"/>
    </xf>
    <xf numFmtId="0" fontId="81" fillId="33" borderId="11" xfId="0" applyFont="1" applyFill="1" applyBorder="1" applyAlignment="1" applyProtection="1">
      <alignment horizontal="center" vertical="top"/>
      <protection hidden="1"/>
    </xf>
    <xf numFmtId="14" fontId="85" fillId="33" borderId="17" xfId="0" applyNumberFormat="1" applyFont="1" applyFill="1" applyBorder="1" applyAlignment="1" applyProtection="1">
      <alignment horizontal="right" wrapText="1"/>
      <protection hidden="1"/>
    </xf>
    <xf numFmtId="0" fontId="77" fillId="33" borderId="16" xfId="0" applyFont="1" applyFill="1" applyBorder="1" applyAlignment="1" applyProtection="1">
      <alignment horizontal="center"/>
      <protection hidden="1"/>
    </xf>
    <xf numFmtId="0" fontId="14" fillId="33" borderId="0" xfId="0" applyFont="1" applyFill="1" applyAlignment="1" applyProtection="1">
      <alignment horizontal="left" vertical="top" wrapText="1"/>
      <protection hidden="1"/>
    </xf>
    <xf numFmtId="0" fontId="85" fillId="33" borderId="0" xfId="0" applyFont="1" applyFill="1" applyBorder="1" applyAlignment="1" applyProtection="1">
      <alignment horizontal="left" vertical="top" wrapText="1"/>
      <protection hidden="1"/>
    </xf>
    <xf numFmtId="0" fontId="77" fillId="33" borderId="0" xfId="0" applyFont="1" applyFill="1" applyAlignment="1" applyProtection="1">
      <alignment horizontal="center"/>
      <protection hidden="1"/>
    </xf>
    <xf numFmtId="0" fontId="85" fillId="33" borderId="16" xfId="0" applyFont="1" applyFill="1" applyBorder="1" applyAlignment="1" applyProtection="1">
      <alignment horizontal="center" wrapText="1"/>
      <protection hidden="1"/>
    </xf>
    <xf numFmtId="0" fontId="92" fillId="0" borderId="16" xfId="0" applyFont="1" applyFill="1" applyBorder="1" applyAlignment="1" applyProtection="1">
      <alignment horizontal="left" vertical="top" wrapText="1"/>
      <protection hidden="1"/>
    </xf>
    <xf numFmtId="0" fontId="81" fillId="33" borderId="33" xfId="0" applyFont="1" applyFill="1" applyBorder="1" applyAlignment="1" applyProtection="1">
      <alignment horizontal="center" vertical="top"/>
      <protection hidden="1"/>
    </xf>
    <xf numFmtId="0" fontId="81" fillId="33" borderId="17" xfId="0" applyFont="1" applyFill="1" applyBorder="1" applyAlignment="1" applyProtection="1">
      <alignment horizontal="center" vertical="top"/>
      <protection hidden="1"/>
    </xf>
    <xf numFmtId="0" fontId="81" fillId="33" borderId="34" xfId="0" applyFont="1" applyFill="1" applyBorder="1" applyAlignment="1" applyProtection="1">
      <alignment horizontal="center" vertical="top"/>
      <protection hidden="1"/>
    </xf>
    <xf numFmtId="0" fontId="77" fillId="33" borderId="0" xfId="0" applyFont="1" applyFill="1" applyAlignment="1" applyProtection="1">
      <alignment horizontal="left" wrapText="1"/>
      <protection hidden="1"/>
    </xf>
    <xf numFmtId="0" fontId="81" fillId="33" borderId="11" xfId="0" applyFont="1" applyFill="1" applyBorder="1" applyAlignment="1" applyProtection="1">
      <alignment horizontal="left" vertical="top" wrapText="1"/>
      <protection hidden="1"/>
    </xf>
    <xf numFmtId="0" fontId="77" fillId="33" borderId="35" xfId="0" applyNumberFormat="1" applyFont="1" applyFill="1" applyBorder="1" applyAlignment="1" applyProtection="1">
      <alignment horizontal="center" vertical="top"/>
      <protection hidden="1"/>
    </xf>
    <xf numFmtId="0" fontId="77" fillId="33" borderId="11" xfId="0" applyNumberFormat="1" applyFont="1" applyFill="1" applyBorder="1" applyAlignment="1" applyProtection="1">
      <alignment horizontal="center" vertical="top"/>
      <protection hidden="1"/>
    </xf>
    <xf numFmtId="0" fontId="77" fillId="33" borderId="16" xfId="0" applyFont="1" applyFill="1" applyBorder="1" applyAlignment="1" applyProtection="1">
      <alignment horizontal="center" wrapText="1"/>
      <protection hidden="1"/>
    </xf>
    <xf numFmtId="0" fontId="77" fillId="33" borderId="0" xfId="0" applyFont="1" applyFill="1" applyAlignment="1" applyProtection="1">
      <alignment horizontal="left" vertical="top" wrapText="1"/>
      <protection hidden="1"/>
    </xf>
    <xf numFmtId="0" fontId="77" fillId="33" borderId="0" xfId="0" applyFont="1" applyFill="1" applyAlignment="1" applyProtection="1">
      <alignment horizontal="right"/>
      <protection hidden="1"/>
    </xf>
    <xf numFmtId="2" fontId="81" fillId="33" borderId="33" xfId="0" applyNumberFormat="1" applyFont="1" applyFill="1" applyBorder="1" applyAlignment="1" applyProtection="1">
      <alignment horizontal="center" vertical="top"/>
      <protection hidden="1"/>
    </xf>
    <xf numFmtId="2" fontId="81" fillId="33" borderId="17" xfId="0" applyNumberFormat="1" applyFont="1" applyFill="1" applyBorder="1" applyAlignment="1" applyProtection="1">
      <alignment horizontal="center" vertical="top"/>
      <protection hidden="1"/>
    </xf>
    <xf numFmtId="2" fontId="81" fillId="33" borderId="36" xfId="0" applyNumberFormat="1" applyFont="1" applyFill="1" applyBorder="1" applyAlignment="1" applyProtection="1">
      <alignment horizontal="center" vertical="top"/>
      <protection hidden="1"/>
    </xf>
    <xf numFmtId="0" fontId="93" fillId="0" borderId="32" xfId="0" applyFont="1" applyBorder="1" applyAlignment="1" applyProtection="1">
      <alignment horizontal="center" vertical="center"/>
      <protection hidden="1"/>
    </xf>
    <xf numFmtId="0" fontId="78" fillId="36" borderId="0" xfId="0" applyFont="1" applyFill="1" applyAlignment="1" applyProtection="1">
      <alignment horizontal="left" vertical="top" wrapText="1"/>
      <protection hidden="1"/>
    </xf>
    <xf numFmtId="0" fontId="84" fillId="33" borderId="0" xfId="0" applyFont="1" applyFill="1" applyAlignment="1" applyProtection="1">
      <alignment horizontal="center" vertical="top" wrapText="1"/>
      <protection hidden="1"/>
    </xf>
    <xf numFmtId="0" fontId="77" fillId="33" borderId="0" xfId="0" applyFont="1" applyFill="1" applyBorder="1" applyAlignment="1" applyProtection="1">
      <alignment horizontal="left" wrapText="1"/>
      <protection hidden="1"/>
    </xf>
    <xf numFmtId="0" fontId="77" fillId="33" borderId="0" xfId="0" applyFont="1" applyFill="1" applyBorder="1" applyAlignment="1" applyProtection="1">
      <alignment horizontal="center"/>
      <protection hidden="1"/>
    </xf>
    <xf numFmtId="0" fontId="77" fillId="0" borderId="0" xfId="0" applyFont="1" applyFill="1" applyBorder="1" applyAlignment="1" applyProtection="1">
      <alignment horizontal="left"/>
      <protection hidden="1"/>
    </xf>
    <xf numFmtId="2" fontId="91" fillId="33" borderId="37" xfId="0" applyNumberFormat="1" applyFont="1" applyFill="1" applyBorder="1" applyAlignment="1" applyProtection="1">
      <alignment horizontal="center"/>
      <protection hidden="1"/>
    </xf>
    <xf numFmtId="0" fontId="18" fillId="33" borderId="0" xfId="0" applyFont="1" applyFill="1" applyBorder="1" applyAlignment="1" applyProtection="1">
      <alignment horizontal="left" vertical="top" wrapText="1"/>
      <protection hidden="1"/>
    </xf>
    <xf numFmtId="0" fontId="78" fillId="33" borderId="0" xfId="0" applyFont="1" applyFill="1" applyBorder="1" applyAlignment="1" applyProtection="1">
      <alignment horizontal="left" wrapText="1"/>
      <protection hidden="1"/>
    </xf>
    <xf numFmtId="0" fontId="78" fillId="36" borderId="0" xfId="0" applyFont="1" applyFill="1" applyBorder="1" applyAlignment="1" applyProtection="1">
      <alignment horizontal="left" vertical="top" wrapText="1"/>
      <protection hidden="1" locked="0"/>
    </xf>
    <xf numFmtId="0" fontId="78" fillId="36" borderId="16" xfId="0" applyFont="1" applyFill="1" applyBorder="1" applyAlignment="1" applyProtection="1">
      <alignment horizontal="left" vertical="top" wrapText="1"/>
      <protection hidden="1" locked="0"/>
    </xf>
    <xf numFmtId="14" fontId="85" fillId="33" borderId="16" xfId="0" applyNumberFormat="1" applyFont="1" applyFill="1" applyBorder="1" applyAlignment="1" applyProtection="1">
      <alignment horizontal="center"/>
      <protection hidden="1"/>
    </xf>
    <xf numFmtId="0" fontId="10" fillId="33" borderId="0" xfId="0" applyNumberFormat="1" applyFont="1" applyFill="1" applyBorder="1" applyAlignment="1" applyProtection="1">
      <alignment horizontal="left" vertical="top" wrapText="1"/>
      <protection hidden="1"/>
    </xf>
    <xf numFmtId="2" fontId="77" fillId="33" borderId="11" xfId="0" applyNumberFormat="1" applyFont="1" applyFill="1" applyBorder="1" applyAlignment="1" applyProtection="1">
      <alignment horizontal="center" vertical="top"/>
      <protection hidden="1"/>
    </xf>
    <xf numFmtId="0" fontId="77" fillId="33" borderId="11" xfId="0" applyNumberFormat="1" applyFont="1" applyFill="1" applyBorder="1" applyAlignment="1" applyProtection="1">
      <alignment horizontal="center" vertical="center"/>
      <protection/>
    </xf>
    <xf numFmtId="0" fontId="78" fillId="33" borderId="0" xfId="0" applyFont="1" applyFill="1" applyBorder="1" applyAlignment="1" applyProtection="1">
      <alignment horizontal="left" vertical="top" wrapText="1"/>
      <protection hidden="1"/>
    </xf>
    <xf numFmtId="0" fontId="78" fillId="33" borderId="16" xfId="0" applyFont="1" applyFill="1" applyBorder="1" applyAlignment="1" applyProtection="1">
      <alignment horizontal="center"/>
      <protection hidden="1" locked="0"/>
    </xf>
    <xf numFmtId="0" fontId="78" fillId="36" borderId="16" xfId="0" applyFont="1" applyFill="1" applyBorder="1" applyAlignment="1" applyProtection="1">
      <alignment horizontal="left" vertical="top"/>
      <protection hidden="1" locked="0"/>
    </xf>
    <xf numFmtId="0" fontId="84" fillId="33" borderId="0" xfId="0" applyFont="1" applyFill="1" applyAlignment="1" applyProtection="1">
      <alignment horizontal="center" vertical="top"/>
      <protection hidden="1"/>
    </xf>
    <xf numFmtId="0" fontId="94" fillId="0" borderId="0" xfId="0" applyFont="1" applyBorder="1" applyAlignment="1" applyProtection="1">
      <alignment horizontal="center"/>
      <protection hidden="1"/>
    </xf>
    <xf numFmtId="0" fontId="78" fillId="33" borderId="0" xfId="0" applyFont="1" applyFill="1" applyAlignment="1" applyProtection="1">
      <alignment horizontal="left"/>
      <protection hidden="1"/>
    </xf>
    <xf numFmtId="0" fontId="78" fillId="33" borderId="0" xfId="0" applyFont="1" applyFill="1" applyAlignment="1" applyProtection="1">
      <alignment horizontal="left" wrapText="1"/>
      <protection hidden="1"/>
    </xf>
    <xf numFmtId="0" fontId="14" fillId="36" borderId="0" xfId="0" applyFont="1" applyFill="1" applyAlignment="1" applyProtection="1">
      <alignment horizontal="left" vertical="top" wrapText="1"/>
      <protection hidden="1"/>
    </xf>
    <xf numFmtId="0" fontId="77" fillId="33" borderId="0" xfId="0" applyFont="1" applyFill="1" applyAlignment="1" applyProtection="1">
      <alignment horizontal="justify" wrapText="1"/>
      <protection hidden="1"/>
    </xf>
    <xf numFmtId="0" fontId="85" fillId="33" borderId="16" xfId="0" applyFont="1" applyFill="1" applyBorder="1" applyAlignment="1" applyProtection="1">
      <alignment horizontal="center"/>
      <protection hidden="1"/>
    </xf>
    <xf numFmtId="0" fontId="81" fillId="33" borderId="0" xfId="0" applyFont="1" applyFill="1" applyBorder="1" applyAlignment="1" applyProtection="1">
      <alignment horizontal="left" vertical="top" wrapText="1"/>
      <protection hidden="1"/>
    </xf>
    <xf numFmtId="0" fontId="85" fillId="33" borderId="0" xfId="0" applyFont="1" applyFill="1" applyAlignment="1" applyProtection="1">
      <alignment horizontal="left"/>
      <protection hidden="1"/>
    </xf>
    <xf numFmtId="0" fontId="94" fillId="0" borderId="0" xfId="0" applyFont="1" applyBorder="1" applyAlignment="1" applyProtection="1">
      <alignment horizontal="left"/>
      <protection hidden="1"/>
    </xf>
    <xf numFmtId="0" fontId="77" fillId="33" borderId="11" xfId="0" applyFont="1" applyFill="1" applyBorder="1" applyAlignment="1" applyProtection="1">
      <alignment horizontal="left" vertical="top" wrapText="1"/>
      <protection hidden="1"/>
    </xf>
    <xf numFmtId="0" fontId="89" fillId="33" borderId="0" xfId="0" applyFont="1" applyFill="1" applyBorder="1" applyAlignment="1" applyProtection="1">
      <alignment horizontal="left" vertical="top" wrapText="1"/>
      <protection hidden="1"/>
    </xf>
    <xf numFmtId="0" fontId="85" fillId="33" borderId="0" xfId="0" applyFont="1" applyFill="1" applyAlignment="1" applyProtection="1">
      <alignment horizontal="center" vertical="top"/>
      <protection hidden="1"/>
    </xf>
    <xf numFmtId="0" fontId="77" fillId="33" borderId="0" xfId="0" applyFont="1" applyFill="1" applyAlignment="1" applyProtection="1">
      <alignment horizontal="left"/>
      <protection hidden="1"/>
    </xf>
    <xf numFmtId="0" fontId="78" fillId="33" borderId="16" xfId="0" applyFont="1" applyFill="1" applyBorder="1" applyAlignment="1" applyProtection="1">
      <alignment horizontal="center"/>
      <protection hidden="1"/>
    </xf>
    <xf numFmtId="0" fontId="85" fillId="0" borderId="16" xfId="0" applyFont="1" applyFill="1" applyBorder="1" applyAlignment="1" applyProtection="1">
      <alignment horizontal="right"/>
      <protection hidden="1"/>
    </xf>
    <xf numFmtId="0" fontId="85" fillId="0" borderId="16" xfId="0" applyFont="1" applyFill="1" applyBorder="1" applyAlignment="1" applyProtection="1">
      <alignment horizontal="center"/>
      <protection hidden="1"/>
    </xf>
    <xf numFmtId="0" fontId="81" fillId="33" borderId="0" xfId="0" applyFont="1" applyFill="1" applyBorder="1" applyAlignment="1" applyProtection="1">
      <alignment horizontal="center"/>
      <protection hidden="1"/>
    </xf>
    <xf numFmtId="49" fontId="84" fillId="33" borderId="0" xfId="0" applyNumberFormat="1" applyFont="1" applyFill="1" applyBorder="1" applyAlignment="1" applyProtection="1" quotePrefix="1">
      <alignment/>
      <protection hidden="1"/>
    </xf>
    <xf numFmtId="0" fontId="77" fillId="0" borderId="16" xfId="0" applyFont="1" applyBorder="1" applyAlignment="1" applyProtection="1">
      <alignment horizontal="center"/>
      <protection hidden="1"/>
    </xf>
    <xf numFmtId="0" fontId="92" fillId="33" borderId="16" xfId="0" applyFont="1" applyFill="1" applyBorder="1" applyAlignment="1" applyProtection="1">
      <alignment horizontal="right" wrapText="1"/>
      <protection hidden="1"/>
    </xf>
    <xf numFmtId="0" fontId="92" fillId="33" borderId="32" xfId="0" applyFont="1" applyFill="1" applyBorder="1" applyAlignment="1" applyProtection="1">
      <alignment horizontal="left" vertical="top"/>
      <protection hidden="1"/>
    </xf>
    <xf numFmtId="14" fontId="77" fillId="33" borderId="16" xfId="0" applyNumberFormat="1" applyFont="1" applyFill="1" applyBorder="1" applyAlignment="1" applyProtection="1">
      <alignment horizontal="center" wrapText="1"/>
      <protection hidden="1"/>
    </xf>
    <xf numFmtId="0" fontId="77" fillId="0" borderId="10" xfId="0" applyFont="1" applyFill="1" applyBorder="1" applyAlignment="1" applyProtection="1">
      <alignment horizontal="center" vertical="top" wrapText="1"/>
      <protection/>
    </xf>
    <xf numFmtId="0" fontId="77" fillId="0" borderId="32" xfId="0" applyFont="1" applyFill="1" applyBorder="1" applyAlignment="1" applyProtection="1">
      <alignment horizontal="center" vertical="top" wrapText="1"/>
      <protection/>
    </xf>
    <xf numFmtId="0" fontId="77" fillId="0" borderId="38" xfId="0" applyFont="1" applyFill="1" applyBorder="1" applyAlignment="1" applyProtection="1">
      <alignment horizontal="center" vertical="top" wrapText="1"/>
      <protection/>
    </xf>
    <xf numFmtId="0" fontId="77" fillId="0" borderId="12" xfId="0" applyFont="1" applyFill="1" applyBorder="1" applyAlignment="1" applyProtection="1">
      <alignment horizontal="center" vertical="top" wrapText="1"/>
      <protection/>
    </xf>
    <xf numFmtId="0" fontId="81" fillId="0" borderId="10" xfId="0" applyFont="1" applyBorder="1" applyAlignment="1" applyProtection="1">
      <alignment horizontal="center" vertical="top" wrapText="1"/>
      <protection/>
    </xf>
    <xf numFmtId="0" fontId="81" fillId="0" borderId="32" xfId="0" applyFont="1" applyBorder="1" applyAlignment="1" applyProtection="1">
      <alignment horizontal="center" vertical="top" wrapText="1"/>
      <protection/>
    </xf>
    <xf numFmtId="0" fontId="81" fillId="0" borderId="38" xfId="0" applyFont="1" applyBorder="1" applyAlignment="1" applyProtection="1">
      <alignment horizontal="center" vertical="top" wrapText="1"/>
      <protection/>
    </xf>
    <xf numFmtId="0" fontId="81" fillId="0" borderId="12" xfId="0" applyFont="1" applyFill="1" applyBorder="1" applyAlignment="1" applyProtection="1">
      <alignment horizontal="center" vertical="top" wrapText="1"/>
      <protection hidden="1"/>
    </xf>
    <xf numFmtId="0" fontId="95" fillId="36" borderId="0" xfId="0" applyFont="1" applyFill="1" applyBorder="1" applyAlignment="1" applyProtection="1">
      <alignment horizontal="left" vertical="top" wrapText="1"/>
      <protection hidden="1" locked="0"/>
    </xf>
    <xf numFmtId="0" fontId="96" fillId="33" borderId="0" xfId="0" applyFont="1" applyFill="1" applyAlignment="1" applyProtection="1">
      <alignment horizontal="left" vertical="top"/>
      <protection hidden="1"/>
    </xf>
    <xf numFmtId="0" fontId="88" fillId="36" borderId="0" xfId="0" applyFont="1" applyFill="1" applyAlignment="1" applyProtection="1">
      <alignment horizontal="left" vertical="top"/>
      <protection hidden="1" locked="0"/>
    </xf>
    <xf numFmtId="49" fontId="79" fillId="33" borderId="0" xfId="0" applyNumberFormat="1" applyFont="1" applyFill="1" applyBorder="1" applyAlignment="1" applyProtection="1">
      <alignment horizontal="center" vertical="top"/>
      <protection hidden="1"/>
    </xf>
    <xf numFmtId="49" fontId="78" fillId="33" borderId="0" xfId="0" applyNumberFormat="1" applyFont="1" applyFill="1" applyAlignment="1" applyProtection="1">
      <alignment horizontal="left" vertical="top" wrapText="1"/>
      <protection hidden="1"/>
    </xf>
    <xf numFmtId="0" fontId="78" fillId="33" borderId="0" xfId="0" applyNumberFormat="1" applyFont="1" applyFill="1" applyAlignment="1" applyProtection="1">
      <alignment horizontal="left" vertical="top" wrapText="1"/>
      <protection hidden="1"/>
    </xf>
    <xf numFmtId="49" fontId="78" fillId="0" borderId="0" xfId="0" applyNumberFormat="1" applyFont="1" applyAlignment="1" applyProtection="1">
      <alignment horizontal="left" vertical="top"/>
      <protection hidden="1"/>
    </xf>
    <xf numFmtId="49" fontId="77" fillId="36" borderId="39" xfId="0" applyNumberFormat="1" applyFont="1" applyFill="1" applyBorder="1" applyAlignment="1" applyProtection="1">
      <alignment horizontal="center" vertical="top" wrapText="1"/>
      <protection locked="0"/>
    </xf>
    <xf numFmtId="0" fontId="81" fillId="0" borderId="33" xfId="0" applyFont="1" applyBorder="1" applyAlignment="1" applyProtection="1">
      <alignment horizontal="center" vertical="top" wrapText="1"/>
      <protection hidden="1"/>
    </xf>
    <xf numFmtId="0" fontId="81" fillId="0" borderId="17" xfId="0" applyFont="1" applyBorder="1" applyAlignment="1" applyProtection="1">
      <alignment horizontal="center" vertical="top" wrapText="1"/>
      <protection hidden="1"/>
    </xf>
    <xf numFmtId="0" fontId="81" fillId="0" borderId="34" xfId="0" applyFont="1" applyBorder="1" applyAlignment="1" applyProtection="1">
      <alignment horizontal="center" vertical="top" wrapText="1"/>
      <protection hidden="1"/>
    </xf>
    <xf numFmtId="0" fontId="97" fillId="36" borderId="0" xfId="0" applyFont="1" applyFill="1" applyBorder="1" applyAlignment="1" applyProtection="1">
      <alignment horizontal="left" vertical="top" wrapText="1"/>
      <protection hidden="1" locked="0"/>
    </xf>
    <xf numFmtId="0" fontId="88" fillId="36" borderId="0" xfId="0" applyFont="1" applyFill="1" applyBorder="1" applyAlignment="1" applyProtection="1">
      <alignment horizontal="left" vertical="top" wrapText="1"/>
      <protection hidden="1" locked="0"/>
    </xf>
    <xf numFmtId="0" fontId="90" fillId="0" borderId="0" xfId="0" applyFont="1" applyAlignment="1" applyProtection="1">
      <alignment horizontal="left" vertical="top"/>
      <protection/>
    </xf>
    <xf numFmtId="0" fontId="77" fillId="37" borderId="0" xfId="0" applyFont="1" applyFill="1" applyAlignment="1" applyProtection="1">
      <alignment horizontal="left" vertical="top"/>
      <protection hidden="1"/>
    </xf>
    <xf numFmtId="0" fontId="90" fillId="0" borderId="0" xfId="0" applyFont="1" applyAlignment="1" applyProtection="1">
      <alignment horizontal="center" vertical="top"/>
      <protection/>
    </xf>
    <xf numFmtId="0" fontId="77" fillId="36" borderId="16" xfId="0" applyFont="1" applyFill="1" applyBorder="1" applyAlignment="1" applyProtection="1">
      <alignment horizontal="center" vertical="top"/>
      <protection hidden="1"/>
    </xf>
    <xf numFmtId="0" fontId="77" fillId="37" borderId="16" xfId="0" applyFont="1" applyFill="1" applyBorder="1" applyAlignment="1" applyProtection="1">
      <alignment horizontal="left" vertical="top"/>
      <protection hidden="1"/>
    </xf>
    <xf numFmtId="0" fontId="78" fillId="0" borderId="0" xfId="0" applyFont="1" applyFill="1" applyBorder="1" applyAlignment="1" applyProtection="1">
      <alignment horizontal="left" vertical="top" wrapText="1"/>
      <protection hidden="1"/>
    </xf>
    <xf numFmtId="0" fontId="81" fillId="0" borderId="11" xfId="0" applyFont="1" applyFill="1" applyBorder="1" applyAlignment="1" applyProtection="1">
      <alignment horizontal="center" vertical="top" wrapText="1"/>
      <protection hidden="1"/>
    </xf>
    <xf numFmtId="0" fontId="81" fillId="0" borderId="11" xfId="0" applyFont="1" applyBorder="1" applyAlignment="1" applyProtection="1">
      <alignment horizontal="center" vertical="top" wrapText="1"/>
      <protection/>
    </xf>
    <xf numFmtId="0" fontId="77" fillId="0" borderId="11" xfId="0" applyFont="1" applyBorder="1" applyAlignment="1" applyProtection="1">
      <alignment horizontal="center" vertical="top" wrapText="1"/>
      <protection hidden="1"/>
    </xf>
    <xf numFmtId="0" fontId="81" fillId="0" borderId="11" xfId="0" applyFont="1" applyBorder="1" applyAlignment="1" applyProtection="1">
      <alignment horizontal="center" vertical="top" wrapText="1"/>
      <protection hidden="1"/>
    </xf>
    <xf numFmtId="0" fontId="77" fillId="37" borderId="11" xfId="0" applyNumberFormat="1" applyFont="1" applyFill="1" applyBorder="1" applyAlignment="1" applyProtection="1">
      <alignment horizontal="left" vertical="top" wrapText="1"/>
      <protection hidden="1"/>
    </xf>
    <xf numFmtId="0" fontId="81" fillId="37" borderId="11" xfId="0" applyNumberFormat="1" applyFont="1" applyFill="1" applyBorder="1" applyAlignment="1" applyProtection="1">
      <alignment horizontal="left" vertical="top" wrapText="1"/>
      <protection hidden="1"/>
    </xf>
    <xf numFmtId="0" fontId="81" fillId="37" borderId="11" xfId="0" applyNumberFormat="1" applyFont="1" applyFill="1" applyBorder="1" applyAlignment="1" applyProtection="1">
      <alignment horizontal="center" vertical="top" wrapText="1"/>
      <protection hidden="1"/>
    </xf>
    <xf numFmtId="0" fontId="81" fillId="37" borderId="11" xfId="0" applyNumberFormat="1" applyFont="1" applyFill="1" applyBorder="1" applyAlignment="1" applyProtection="1">
      <alignment horizontal="center" vertical="top" wrapText="1"/>
      <protection/>
    </xf>
    <xf numFmtId="49" fontId="81" fillId="37" borderId="11" xfId="0" applyNumberFormat="1" applyFont="1" applyFill="1" applyBorder="1" applyAlignment="1" applyProtection="1">
      <alignment horizontal="left" vertical="top" wrapText="1"/>
      <protection hidden="1"/>
    </xf>
    <xf numFmtId="0" fontId="81" fillId="37" borderId="33" xfId="0" applyNumberFormat="1" applyFont="1" applyFill="1" applyBorder="1" applyAlignment="1" applyProtection="1">
      <alignment horizontal="left" vertical="top" wrapText="1"/>
      <protection hidden="1"/>
    </xf>
    <xf numFmtId="0" fontId="81" fillId="37" borderId="17" xfId="0" applyNumberFormat="1" applyFont="1" applyFill="1" applyBorder="1" applyAlignment="1" applyProtection="1">
      <alignment horizontal="left" vertical="top" wrapText="1"/>
      <protection hidden="1"/>
    </xf>
    <xf numFmtId="0" fontId="81" fillId="37" borderId="34" xfId="0" applyNumberFormat="1" applyFont="1" applyFill="1" applyBorder="1" applyAlignment="1" applyProtection="1">
      <alignment horizontal="left" vertical="top" wrapText="1"/>
      <protection hidden="1"/>
    </xf>
    <xf numFmtId="0" fontId="81" fillId="33" borderId="11" xfId="0" applyFont="1" applyFill="1" applyBorder="1" applyAlignment="1" applyProtection="1">
      <alignment horizontal="center" vertical="center" wrapText="1"/>
      <protection hidden="1"/>
    </xf>
    <xf numFmtId="0" fontId="81" fillId="33" borderId="33" xfId="0" applyFont="1" applyFill="1" applyBorder="1" applyAlignment="1" applyProtection="1">
      <alignment horizontal="center" vertical="center" wrapText="1"/>
      <protection hidden="1"/>
    </xf>
    <xf numFmtId="0" fontId="81" fillId="33" borderId="17" xfId="0" applyFont="1" applyFill="1" applyBorder="1" applyAlignment="1" applyProtection="1">
      <alignment horizontal="center" vertical="center" wrapText="1"/>
      <protection hidden="1"/>
    </xf>
    <xf numFmtId="0" fontId="81" fillId="33" borderId="34" xfId="0" applyFont="1" applyFill="1" applyBorder="1" applyAlignment="1" applyProtection="1">
      <alignment horizontal="center" vertical="center" wrapText="1"/>
      <protection hidden="1"/>
    </xf>
    <xf numFmtId="0" fontId="90" fillId="0" borderId="0" xfId="0" applyFont="1" applyAlignment="1" applyProtection="1">
      <alignment horizontal="left" vertical="top" wrapText="1"/>
      <protection/>
    </xf>
    <xf numFmtId="0" fontId="77" fillId="36" borderId="0" xfId="0" applyFont="1" applyFill="1" applyAlignment="1" applyProtection="1">
      <alignment horizontal="left" vertical="top"/>
      <protection hidden="1"/>
    </xf>
    <xf numFmtId="0" fontId="90" fillId="33" borderId="0" xfId="0" applyFont="1" applyFill="1" applyAlignment="1" applyProtection="1">
      <alignment horizontal="left" vertical="top" wrapText="1"/>
      <protection hidden="1"/>
    </xf>
    <xf numFmtId="0" fontId="77" fillId="36" borderId="0" xfId="0" applyFont="1" applyFill="1" applyAlignment="1" applyProtection="1">
      <alignment horizontal="left" vertical="top" wrapText="1"/>
      <protection hidden="1"/>
    </xf>
    <xf numFmtId="0" fontId="77" fillId="36" borderId="16" xfId="0" applyFont="1" applyFill="1" applyBorder="1" applyAlignment="1" applyProtection="1">
      <alignment horizontal="left" wrapText="1"/>
      <protection hidden="1"/>
    </xf>
    <xf numFmtId="0" fontId="77" fillId="37" borderId="33" xfId="0" applyFont="1" applyFill="1" applyBorder="1" applyAlignment="1" applyProtection="1">
      <alignment horizontal="center" vertical="top" wrapText="1"/>
      <protection hidden="1"/>
    </xf>
    <xf numFmtId="0" fontId="77" fillId="37" borderId="17" xfId="0" applyFont="1" applyFill="1" applyBorder="1" applyAlignment="1" applyProtection="1">
      <alignment horizontal="center" vertical="top" wrapText="1"/>
      <protection hidden="1"/>
    </xf>
    <xf numFmtId="0" fontId="77" fillId="36" borderId="33" xfId="0" applyFont="1" applyFill="1" applyBorder="1" applyAlignment="1" applyProtection="1">
      <alignment horizontal="left" vertical="top" wrapText="1"/>
      <protection hidden="1"/>
    </xf>
    <xf numFmtId="0" fontId="77" fillId="36" borderId="17" xfId="0" applyFont="1" applyFill="1" applyBorder="1" applyAlignment="1" applyProtection="1">
      <alignment horizontal="left" vertical="top" wrapText="1"/>
      <protection hidden="1"/>
    </xf>
    <xf numFmtId="0" fontId="77" fillId="36" borderId="11" xfId="0" applyFont="1" applyFill="1" applyBorder="1" applyAlignment="1" applyProtection="1">
      <alignment horizontal="center" vertical="top" wrapText="1"/>
      <protection hidden="1"/>
    </xf>
    <xf numFmtId="0" fontId="98" fillId="0" borderId="0" xfId="0" applyFont="1" applyAlignment="1" applyProtection="1">
      <alignment horizontal="left" vertical="center"/>
      <protection/>
    </xf>
    <xf numFmtId="0" fontId="77" fillId="36" borderId="0" xfId="0" applyFont="1" applyFill="1" applyBorder="1" applyAlignment="1" applyProtection="1">
      <alignment horizontal="left" wrapText="1"/>
      <protection hidden="1"/>
    </xf>
    <xf numFmtId="0" fontId="98" fillId="0" borderId="0" xfId="0" applyFont="1" applyAlignment="1" applyProtection="1">
      <alignment horizontal="left" vertical="top"/>
      <protection/>
    </xf>
    <xf numFmtId="49" fontId="81" fillId="36" borderId="39" xfId="0" applyNumberFormat="1" applyFont="1" applyFill="1" applyBorder="1" applyAlignment="1" applyProtection="1">
      <alignment horizontal="center" vertical="top" wrapText="1"/>
      <protection hidden="1" locked="0"/>
    </xf>
    <xf numFmtId="49" fontId="81" fillId="36" borderId="39" xfId="0" applyNumberFormat="1" applyFont="1" applyFill="1" applyBorder="1" applyAlignment="1" applyProtection="1">
      <alignment horizontal="center" vertical="top" wrapText="1"/>
      <protection locked="0"/>
    </xf>
    <xf numFmtId="49" fontId="77" fillId="36" borderId="40" xfId="0" applyNumberFormat="1" applyFont="1" applyFill="1" applyBorder="1" applyAlignment="1" applyProtection="1">
      <alignment horizontal="center" vertical="top" wrapText="1"/>
      <protection locked="0"/>
    </xf>
    <xf numFmtId="0" fontId="78" fillId="0" borderId="0" xfId="0" applyFont="1" applyFill="1" applyBorder="1" applyAlignment="1" applyProtection="1">
      <alignment horizontal="left" vertical="top" wrapText="1"/>
      <protection hidden="1" locked="0"/>
    </xf>
    <xf numFmtId="0" fontId="81" fillId="0" borderId="0" xfId="0" applyFont="1" applyFill="1" applyAlignment="1" applyProtection="1">
      <alignment horizontal="left" vertical="top" wrapText="1"/>
      <protection hidden="1"/>
    </xf>
    <xf numFmtId="0" fontId="99" fillId="33" borderId="0" xfId="0" applyFont="1" applyFill="1" applyAlignment="1" applyProtection="1">
      <alignment horizontal="left" vertical="top" wrapText="1"/>
      <protection hidden="1" locked="0"/>
    </xf>
    <xf numFmtId="49" fontId="77" fillId="36" borderId="41" xfId="0" applyNumberFormat="1" applyFont="1" applyFill="1" applyBorder="1" applyAlignment="1" applyProtection="1">
      <alignment horizontal="center" vertical="top" wrapText="1"/>
      <protection locked="0"/>
    </xf>
    <xf numFmtId="49" fontId="77" fillId="36" borderId="42" xfId="0" applyNumberFormat="1" applyFont="1" applyFill="1" applyBorder="1" applyAlignment="1" applyProtection="1">
      <alignment horizontal="center" vertical="top" wrapText="1"/>
      <protection locked="0"/>
    </xf>
    <xf numFmtId="49" fontId="77" fillId="36" borderId="43" xfId="0" applyNumberFormat="1" applyFont="1" applyFill="1" applyBorder="1" applyAlignment="1" applyProtection="1">
      <alignment horizontal="center" vertical="top" wrapText="1"/>
      <protection locked="0"/>
    </xf>
    <xf numFmtId="49" fontId="81" fillId="36" borderId="41" xfId="0" applyNumberFormat="1" applyFont="1" applyFill="1" applyBorder="1" applyAlignment="1" applyProtection="1">
      <alignment horizontal="center" vertical="top" wrapText="1"/>
      <protection hidden="1" locked="0"/>
    </xf>
    <xf numFmtId="49" fontId="81" fillId="36" borderId="42" xfId="0" applyNumberFormat="1" applyFont="1" applyFill="1" applyBorder="1" applyAlignment="1" applyProtection="1">
      <alignment horizontal="center" vertical="top" wrapText="1"/>
      <protection hidden="1" locked="0"/>
    </xf>
    <xf numFmtId="49" fontId="81" fillId="36" borderId="43" xfId="0" applyNumberFormat="1" applyFont="1" applyFill="1" applyBorder="1" applyAlignment="1" applyProtection="1">
      <alignment horizontal="center" vertical="top" wrapText="1"/>
      <protection hidden="1" locked="0"/>
    </xf>
    <xf numFmtId="49" fontId="81" fillId="36" borderId="41" xfId="0" applyNumberFormat="1" applyFont="1" applyFill="1" applyBorder="1" applyAlignment="1" applyProtection="1">
      <alignment horizontal="center" vertical="top" wrapText="1"/>
      <protection locked="0"/>
    </xf>
    <xf numFmtId="49" fontId="81" fillId="36" borderId="42" xfId="0" applyNumberFormat="1" applyFont="1" applyFill="1" applyBorder="1" applyAlignment="1" applyProtection="1">
      <alignment horizontal="center" vertical="top" wrapText="1"/>
      <protection locked="0"/>
    </xf>
    <xf numFmtId="49" fontId="81" fillId="36" borderId="43" xfId="0" applyNumberFormat="1" applyFont="1" applyFill="1" applyBorder="1" applyAlignment="1" applyProtection="1">
      <alignment horizontal="center" vertical="top" wrapText="1"/>
      <protection locked="0"/>
    </xf>
    <xf numFmtId="49" fontId="81" fillId="33" borderId="44" xfId="0" applyNumberFormat="1" applyFont="1" applyFill="1" applyBorder="1" applyAlignment="1" applyProtection="1">
      <alignment horizontal="right" vertical="top" wrapText="1"/>
      <protection/>
    </xf>
    <xf numFmtId="49" fontId="81" fillId="0" borderId="44" xfId="0" applyNumberFormat="1" applyFont="1" applyBorder="1" applyAlignment="1" applyProtection="1">
      <alignment horizontal="right" vertical="top" wrapText="1"/>
      <protection hidden="1" locked="0"/>
    </xf>
    <xf numFmtId="49" fontId="81" fillId="36" borderId="44" xfId="0" applyNumberFormat="1" applyFont="1" applyFill="1" applyBorder="1" applyAlignment="1" applyProtection="1">
      <alignment horizontal="center" vertical="top" wrapText="1"/>
      <protection hidden="1" locked="0"/>
    </xf>
    <xf numFmtId="49" fontId="77" fillId="36" borderId="45" xfId="0" applyNumberFormat="1" applyFont="1" applyFill="1" applyBorder="1" applyAlignment="1" applyProtection="1">
      <alignment horizontal="center" vertical="top" wrapText="1"/>
      <protection hidden="1" locked="0"/>
    </xf>
    <xf numFmtId="49" fontId="77" fillId="36" borderId="42" xfId="0" applyNumberFormat="1" applyFont="1" applyFill="1" applyBorder="1" applyAlignment="1" applyProtection="1">
      <alignment horizontal="center" vertical="top" wrapText="1"/>
      <protection hidden="1" locked="0"/>
    </xf>
    <xf numFmtId="49" fontId="77" fillId="36" borderId="43" xfId="0" applyNumberFormat="1" applyFont="1" applyFill="1" applyBorder="1" applyAlignment="1" applyProtection="1">
      <alignment horizontal="center" vertical="top" wrapText="1"/>
      <protection hidden="1" locked="0"/>
    </xf>
    <xf numFmtId="0" fontId="77" fillId="36" borderId="33" xfId="0" applyFont="1" applyFill="1" applyBorder="1" applyAlignment="1" applyProtection="1">
      <alignment horizontal="center" wrapText="1"/>
      <protection hidden="1"/>
    </xf>
    <xf numFmtId="0" fontId="77" fillId="36" borderId="17" xfId="0" applyFont="1" applyFill="1" applyBorder="1" applyAlignment="1" applyProtection="1">
      <alignment horizontal="center" wrapText="1"/>
      <protection hidden="1"/>
    </xf>
    <xf numFmtId="0" fontId="77" fillId="36" borderId="34" xfId="0" applyFont="1" applyFill="1" applyBorder="1" applyAlignment="1" applyProtection="1">
      <alignment horizontal="center" wrapText="1"/>
      <protection hidden="1"/>
    </xf>
    <xf numFmtId="0" fontId="100" fillId="0" borderId="16" xfId="0" applyFont="1" applyBorder="1" applyAlignment="1" applyProtection="1">
      <alignment horizontal="center" vertical="top" wrapText="1"/>
      <protection/>
    </xf>
    <xf numFmtId="0" fontId="98" fillId="0" borderId="0" xfId="0" applyFont="1" applyAlignment="1" applyProtection="1">
      <alignment horizontal="center" vertical="top" wrapText="1"/>
      <protection/>
    </xf>
    <xf numFmtId="0" fontId="92" fillId="33" borderId="33" xfId="0" applyFont="1" applyFill="1" applyBorder="1" applyAlignment="1" applyProtection="1">
      <alignment horizontal="center" vertical="center" wrapText="1"/>
      <protection hidden="1"/>
    </xf>
    <xf numFmtId="0" fontId="92" fillId="33" borderId="17" xfId="0" applyFont="1" applyFill="1" applyBorder="1" applyAlignment="1" applyProtection="1">
      <alignment horizontal="center" vertical="center" wrapText="1"/>
      <protection hidden="1"/>
    </xf>
    <xf numFmtId="0" fontId="92" fillId="33" borderId="34" xfId="0" applyFont="1" applyFill="1" applyBorder="1" applyAlignment="1" applyProtection="1">
      <alignment horizontal="center" vertical="center" wrapText="1"/>
      <protection hidden="1"/>
    </xf>
    <xf numFmtId="0" fontId="21" fillId="37" borderId="0" xfId="0" applyFont="1" applyFill="1" applyAlignment="1" applyProtection="1">
      <alignment horizontal="left" vertical="top" wrapText="1"/>
      <protection/>
    </xf>
    <xf numFmtId="0" fontId="89" fillId="0" borderId="0" xfId="0" applyFont="1" applyFill="1" applyBorder="1" applyAlignment="1" applyProtection="1">
      <alignment horizontal="left" wrapText="1"/>
      <protection hidden="1"/>
    </xf>
    <xf numFmtId="0" fontId="89" fillId="0" borderId="16" xfId="0" applyFont="1" applyFill="1" applyBorder="1" applyAlignment="1" applyProtection="1">
      <alignment horizontal="left" wrapText="1"/>
      <protection hidden="1"/>
    </xf>
    <xf numFmtId="0" fontId="77" fillId="33" borderId="16" xfId="0" applyFont="1" applyFill="1" applyBorder="1" applyAlignment="1" applyProtection="1">
      <alignment horizontal="left" wrapText="1"/>
      <protection hidden="1"/>
    </xf>
    <xf numFmtId="0" fontId="81" fillId="36" borderId="0" xfId="0" applyFont="1" applyFill="1" applyAlignment="1" applyProtection="1">
      <alignment horizontal="left" vertical="top" wrapText="1"/>
      <protection hidden="1" locked="0"/>
    </xf>
    <xf numFmtId="0" fontId="88" fillId="36" borderId="0" xfId="0" applyFont="1" applyFill="1" applyBorder="1" applyAlignment="1" applyProtection="1">
      <alignment horizontal="left" vertical="top" wrapText="1"/>
      <protection locked="0"/>
    </xf>
    <xf numFmtId="0" fontId="88" fillId="36" borderId="16" xfId="0" applyFont="1" applyFill="1" applyBorder="1" applyAlignment="1" applyProtection="1">
      <alignment horizontal="left" vertical="top" wrapText="1"/>
      <protection locked="0"/>
    </xf>
    <xf numFmtId="0" fontId="81" fillId="36" borderId="16" xfId="0" applyFont="1" applyFill="1" applyBorder="1" applyAlignment="1" applyProtection="1">
      <alignment horizontal="left" vertical="top" wrapText="1"/>
      <protection hidden="1" locked="0"/>
    </xf>
    <xf numFmtId="0" fontId="88" fillId="33" borderId="0" xfId="0" applyFont="1" applyFill="1" applyAlignment="1" applyProtection="1">
      <alignment horizontal="left" vertical="top" wrapText="1"/>
      <protection hidden="1"/>
    </xf>
    <xf numFmtId="0" fontId="88" fillId="0" borderId="16" xfId="0" applyFont="1" applyFill="1" applyBorder="1" applyAlignment="1" applyProtection="1">
      <alignment horizontal="center" vertical="top"/>
      <protection locked="0"/>
    </xf>
    <xf numFmtId="0" fontId="88" fillId="33" borderId="32" xfId="0" applyFont="1" applyFill="1" applyBorder="1" applyAlignment="1" applyProtection="1">
      <alignment horizontal="left" vertical="top" wrapText="1"/>
      <protection hidden="1"/>
    </xf>
    <xf numFmtId="49" fontId="77" fillId="36" borderId="46" xfId="0" applyNumberFormat="1" applyFont="1" applyFill="1" applyBorder="1" applyAlignment="1" applyProtection="1">
      <alignment horizontal="center" vertical="top" wrapText="1"/>
      <protection locked="0"/>
    </xf>
    <xf numFmtId="49" fontId="81" fillId="33" borderId="47" xfId="0" applyNumberFormat="1" applyFont="1" applyFill="1" applyBorder="1" applyAlignment="1" applyProtection="1">
      <alignment horizontal="right" vertical="top" wrapText="1"/>
      <protection hidden="1"/>
    </xf>
    <xf numFmtId="49" fontId="81" fillId="33" borderId="44" xfId="0" applyNumberFormat="1" applyFont="1" applyFill="1" applyBorder="1" applyAlignment="1" applyProtection="1">
      <alignment horizontal="right" vertical="top" wrapText="1"/>
      <protection hidden="1"/>
    </xf>
    <xf numFmtId="49" fontId="81" fillId="36" borderId="44" xfId="0" applyNumberFormat="1" applyFont="1" applyFill="1" applyBorder="1" applyAlignment="1" applyProtection="1">
      <alignment horizontal="center" vertical="top"/>
      <protection hidden="1" locked="0"/>
    </xf>
    <xf numFmtId="49" fontId="81" fillId="36" borderId="48" xfId="0" applyNumberFormat="1" applyFont="1" applyFill="1" applyBorder="1" applyAlignment="1" applyProtection="1">
      <alignment horizontal="center" vertical="top" wrapText="1"/>
      <protection hidden="1" locked="0"/>
    </xf>
    <xf numFmtId="0" fontId="77" fillId="33" borderId="0" xfId="0" applyFont="1" applyFill="1" applyAlignment="1" applyProtection="1">
      <alignment horizontal="left" vertical="top"/>
      <protection hidden="1"/>
    </xf>
    <xf numFmtId="0" fontId="77" fillId="0" borderId="0" xfId="0" applyFont="1" applyFill="1" applyAlignment="1" applyProtection="1">
      <alignment horizontal="left" vertical="top" wrapText="1"/>
      <protection hidden="1"/>
    </xf>
    <xf numFmtId="0" fontId="77" fillId="0" borderId="12" xfId="0" applyFont="1" applyBorder="1" applyAlignment="1" applyProtection="1">
      <alignment horizontal="center" vertical="top" wrapText="1"/>
      <protection/>
    </xf>
    <xf numFmtId="0" fontId="77" fillId="0" borderId="10" xfId="0" applyFont="1" applyBorder="1" applyAlignment="1" applyProtection="1">
      <alignment horizontal="center" vertical="top" wrapText="1"/>
      <protection hidden="1"/>
    </xf>
    <xf numFmtId="0" fontId="77" fillId="0" borderId="32" xfId="0" applyFont="1" applyBorder="1" applyAlignment="1" applyProtection="1">
      <alignment horizontal="center" vertical="top" wrapText="1"/>
      <protection hidden="1"/>
    </xf>
    <xf numFmtId="0" fontId="77" fillId="0" borderId="38" xfId="0" applyFont="1" applyBorder="1" applyAlignment="1" applyProtection="1">
      <alignment horizontal="center" vertical="top" wrapText="1"/>
      <protection hidden="1"/>
    </xf>
    <xf numFmtId="2" fontId="91" fillId="33" borderId="30" xfId="0" applyNumberFormat="1" applyFont="1" applyFill="1" applyBorder="1" applyAlignment="1" applyProtection="1">
      <alignment horizontal="center"/>
      <protection hidden="1"/>
    </xf>
    <xf numFmtId="2" fontId="91" fillId="33" borderId="31" xfId="0" applyNumberFormat="1" applyFont="1" applyFill="1" applyBorder="1" applyAlignment="1" applyProtection="1">
      <alignment horizontal="center"/>
      <protection hidden="1"/>
    </xf>
    <xf numFmtId="2" fontId="91" fillId="33" borderId="26" xfId="0" applyNumberFormat="1" applyFont="1" applyFill="1" applyBorder="1" applyAlignment="1" applyProtection="1">
      <alignment horizontal="center"/>
      <protection hidden="1"/>
    </xf>
    <xf numFmtId="0" fontId="89" fillId="33" borderId="45" xfId="0" applyFont="1" applyFill="1" applyBorder="1" applyAlignment="1" applyProtection="1">
      <alignment horizontal="center" vertical="center" wrapText="1"/>
      <protection hidden="1"/>
    </xf>
    <xf numFmtId="0" fontId="89" fillId="33" borderId="42" xfId="0" applyFont="1" applyFill="1" applyBorder="1" applyAlignment="1" applyProtection="1">
      <alignment horizontal="center" vertical="center" wrapText="1"/>
      <protection hidden="1"/>
    </xf>
    <xf numFmtId="0" fontId="89" fillId="33" borderId="43" xfId="0" applyFont="1" applyFill="1" applyBorder="1" applyAlignment="1" applyProtection="1">
      <alignment horizontal="center" vertical="center" wrapText="1"/>
      <protection hidden="1"/>
    </xf>
    <xf numFmtId="0" fontId="89" fillId="33" borderId="41" xfId="0" applyFont="1" applyFill="1" applyBorder="1" applyAlignment="1" applyProtection="1">
      <alignment horizontal="center" vertical="center"/>
      <protection hidden="1"/>
    </xf>
    <xf numFmtId="0" fontId="89" fillId="33" borderId="42" xfId="0" applyFont="1" applyFill="1" applyBorder="1" applyAlignment="1" applyProtection="1">
      <alignment horizontal="center" vertical="center"/>
      <protection hidden="1"/>
    </xf>
    <xf numFmtId="0" fontId="89" fillId="33" borderId="43" xfId="0" applyFont="1" applyFill="1" applyBorder="1" applyAlignment="1" applyProtection="1">
      <alignment horizontal="center" vertical="center"/>
      <protection hidden="1"/>
    </xf>
    <xf numFmtId="0" fontId="89" fillId="33" borderId="41" xfId="0" applyFont="1" applyFill="1" applyBorder="1" applyAlignment="1" applyProtection="1">
      <alignment horizontal="center" vertical="center" wrapText="1"/>
      <protection hidden="1"/>
    </xf>
    <xf numFmtId="0" fontId="89" fillId="33" borderId="46" xfId="0" applyFont="1" applyFill="1" applyBorder="1" applyAlignment="1" applyProtection="1">
      <alignment horizontal="center" vertical="center" wrapText="1"/>
      <protection hidden="1"/>
    </xf>
    <xf numFmtId="0" fontId="89" fillId="33" borderId="49" xfId="0" applyFont="1" applyFill="1" applyBorder="1" applyAlignment="1" applyProtection="1">
      <alignment vertical="center" wrapText="1"/>
      <protection hidden="1"/>
    </xf>
    <xf numFmtId="0" fontId="89" fillId="33" borderId="50" xfId="0" applyFont="1" applyFill="1" applyBorder="1" applyAlignment="1" applyProtection="1">
      <alignment vertical="center" wrapText="1"/>
      <protection hidden="1"/>
    </xf>
    <xf numFmtId="0" fontId="77" fillId="33" borderId="35" xfId="0" applyNumberFormat="1" applyFont="1" applyFill="1" applyBorder="1" applyAlignment="1" applyProtection="1">
      <alignment horizontal="center" vertical="center"/>
      <protection/>
    </xf>
    <xf numFmtId="0" fontId="77" fillId="33" borderId="51" xfId="0" applyNumberFormat="1" applyFont="1" applyFill="1" applyBorder="1" applyAlignment="1" applyProtection="1">
      <alignment horizontal="center" vertical="center"/>
      <protection/>
    </xf>
    <xf numFmtId="0" fontId="77" fillId="33" borderId="52" xfId="0" applyNumberFormat="1" applyFont="1" applyFill="1" applyBorder="1" applyAlignment="1" applyProtection="1">
      <alignment horizontal="center" vertical="center"/>
      <protection/>
    </xf>
    <xf numFmtId="0" fontId="77" fillId="33" borderId="52" xfId="0" applyFont="1" applyFill="1" applyBorder="1" applyAlignment="1" applyProtection="1">
      <alignment horizontal="left" vertical="top" wrapText="1"/>
      <protection hidden="1"/>
    </xf>
    <xf numFmtId="0" fontId="81" fillId="33" borderId="52" xfId="0" applyFont="1" applyFill="1" applyBorder="1" applyAlignment="1" applyProtection="1">
      <alignment horizontal="center" vertical="top"/>
      <protection hidden="1"/>
    </xf>
    <xf numFmtId="2" fontId="77" fillId="33" borderId="52" xfId="0" applyNumberFormat="1" applyFont="1" applyFill="1" applyBorder="1" applyAlignment="1" applyProtection="1">
      <alignment horizontal="center" vertical="top"/>
      <protection hidden="1"/>
    </xf>
    <xf numFmtId="2" fontId="81" fillId="33" borderId="52" xfId="0" applyNumberFormat="1" applyFont="1" applyFill="1" applyBorder="1" applyAlignment="1" applyProtection="1">
      <alignment horizontal="center" vertical="top"/>
      <protection hidden="1"/>
    </xf>
    <xf numFmtId="2" fontId="81" fillId="33" borderId="53" xfId="0" applyNumberFormat="1" applyFont="1" applyFill="1" applyBorder="1" applyAlignment="1" applyProtection="1">
      <alignment horizontal="center" vertical="top"/>
      <protection hidden="1"/>
    </xf>
    <xf numFmtId="2" fontId="81" fillId="33" borderId="44" xfId="0" applyNumberFormat="1" applyFont="1" applyFill="1" applyBorder="1" applyAlignment="1" applyProtection="1">
      <alignment horizontal="center" vertical="top"/>
      <protection hidden="1"/>
    </xf>
    <xf numFmtId="2" fontId="81" fillId="33" borderId="48" xfId="0" applyNumberFormat="1" applyFont="1" applyFill="1" applyBorder="1" applyAlignment="1" applyProtection="1">
      <alignment horizontal="center" vertical="top"/>
      <protection hidden="1"/>
    </xf>
    <xf numFmtId="0" fontId="84" fillId="0" borderId="16" xfId="0" applyFont="1" applyFill="1" applyBorder="1" applyAlignment="1" applyProtection="1">
      <alignment horizontal="left" vertical="top" wrapText="1"/>
      <protection hidden="1"/>
    </xf>
    <xf numFmtId="0" fontId="78" fillId="33" borderId="0" xfId="0" applyFont="1" applyFill="1" applyAlignment="1" applyProtection="1">
      <alignment horizontal="left" vertical="top"/>
      <protection hidden="1"/>
    </xf>
    <xf numFmtId="0" fontId="84" fillId="0" borderId="16" xfId="0" applyFont="1" applyFill="1" applyBorder="1" applyAlignment="1" applyProtection="1">
      <alignment horizontal="left"/>
      <protection hidden="1"/>
    </xf>
    <xf numFmtId="0" fontId="85" fillId="33" borderId="16" xfId="0" applyFont="1" applyFill="1" applyBorder="1" applyAlignment="1" applyProtection="1">
      <alignment horizontal="left"/>
      <protection hidden="1"/>
    </xf>
    <xf numFmtId="0" fontId="85" fillId="33" borderId="17" xfId="0" applyFont="1" applyFill="1" applyBorder="1" applyAlignment="1" applyProtection="1">
      <alignment horizontal="left"/>
      <protection hidden="1"/>
    </xf>
    <xf numFmtId="0" fontId="77" fillId="33" borderId="51" xfId="0" applyNumberFormat="1" applyFont="1" applyFill="1" applyBorder="1" applyAlignment="1" applyProtection="1">
      <alignment horizontal="center" vertical="top"/>
      <protection hidden="1"/>
    </xf>
    <xf numFmtId="0" fontId="77" fillId="33" borderId="52" xfId="0" applyNumberFormat="1" applyFont="1" applyFill="1" applyBorder="1" applyAlignment="1" applyProtection="1">
      <alignment horizontal="center" vertical="top"/>
      <protection hidden="1"/>
    </xf>
    <xf numFmtId="0" fontId="81" fillId="33" borderId="52" xfId="0" applyFont="1" applyFill="1" applyBorder="1" applyAlignment="1" applyProtection="1">
      <alignment horizontal="left" vertical="top" wrapText="1"/>
      <protection hidden="1"/>
    </xf>
    <xf numFmtId="0" fontId="81" fillId="33" borderId="53" xfId="0" applyFont="1" applyFill="1" applyBorder="1" applyAlignment="1" applyProtection="1">
      <alignment horizontal="center" vertical="top"/>
      <protection hidden="1"/>
    </xf>
    <xf numFmtId="0" fontId="81" fillId="33" borderId="44" xfId="0" applyFont="1" applyFill="1" applyBorder="1" applyAlignment="1" applyProtection="1">
      <alignment horizontal="center" vertical="top"/>
      <protection hidden="1"/>
    </xf>
    <xf numFmtId="0" fontId="81" fillId="33" borderId="54" xfId="0" applyFont="1" applyFill="1" applyBorder="1" applyAlignment="1" applyProtection="1">
      <alignment horizontal="center" vertical="top"/>
      <protection hidden="1"/>
    </xf>
    <xf numFmtId="0" fontId="77" fillId="33" borderId="45" xfId="0" applyFont="1" applyFill="1" applyBorder="1" applyAlignment="1" applyProtection="1">
      <alignment horizontal="left"/>
      <protection hidden="1"/>
    </xf>
    <xf numFmtId="0" fontId="77" fillId="33" borderId="42" xfId="0" applyFont="1" applyFill="1" applyBorder="1" applyAlignment="1" applyProtection="1">
      <alignment horizontal="left"/>
      <protection hidden="1"/>
    </xf>
    <xf numFmtId="0" fontId="77" fillId="33" borderId="46" xfId="0" applyFont="1" applyFill="1" applyBorder="1" applyAlignment="1" applyProtection="1">
      <alignment horizontal="left"/>
      <protection hidden="1"/>
    </xf>
    <xf numFmtId="0" fontId="77" fillId="33" borderId="47" xfId="0" applyFont="1" applyFill="1" applyBorder="1" applyAlignment="1" applyProtection="1">
      <alignment horizontal="left"/>
      <protection hidden="1"/>
    </xf>
    <xf numFmtId="0" fontId="77" fillId="33" borderId="44" xfId="0" applyFont="1" applyFill="1" applyBorder="1" applyAlignment="1" applyProtection="1">
      <alignment horizontal="left"/>
      <protection hidden="1"/>
    </xf>
    <xf numFmtId="0" fontId="77" fillId="33" borderId="48" xfId="0" applyFont="1" applyFill="1" applyBorder="1" applyAlignment="1" applyProtection="1">
      <alignment horizontal="left"/>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11" name="Таблица111" displayName="Таблица111" ref="BE74:BF79" comment="" totalsRowShown="0">
  <autoFilter ref="BE74:BF79"/>
  <tableColumns count="2">
    <tableColumn id="1" name="Наружный и внутренний осмотр трубопровода пара и горячей воды "/>
    <tableColumn id="2" name="Гидравлическое испытание трубопровода пара и горячей воды "/>
  </tableColumns>
  <tableStyleInfo name="прейскурант" showFirstColumn="0" showLastColumn="0" showRowStripes="1" showColumnStripes="0"/>
</table>
</file>

<file path=xl/tables/table2.xml><?xml version="1.0" encoding="utf-8"?>
<table xmlns="http://schemas.openxmlformats.org/spreadsheetml/2006/main" id="61" name="Таблица61" displayName="Таблица61" ref="BA74:BC84" comment="" totalsRowShown="0">
  <autoFilter ref="BA74:BC84"/>
  <tableColumns count="3">
    <tableColumn id="1" name=" Наружный и внутренний осмотр трубопровода пара и горячей воды"/>
    <tableColumn id="2" name="№ п/п прейскуранта"/>
    <tableColumn id="3" name="Сумма без НДС"/>
  </tableColumns>
  <tableStyleInfo name="Стиль таблицы 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I252"/>
  <sheetViews>
    <sheetView tabSelected="1" zoomScale="90" zoomScaleNormal="90" zoomScaleSheetLayoutView="115" zoomScalePageLayoutView="90" workbookViewId="0" topLeftCell="A1">
      <selection activeCell="W6" sqref="W6:AL6"/>
    </sheetView>
  </sheetViews>
  <sheetFormatPr defaultColWidth="2.28125" defaultRowHeight="15"/>
  <cols>
    <col min="1" max="1" width="2.28125" style="17" customWidth="1"/>
    <col min="2" max="2" width="3.140625" style="17" customWidth="1"/>
    <col min="3" max="10" width="2.28125" style="17" customWidth="1"/>
    <col min="11" max="11" width="5.57421875" style="17" bestFit="1" customWidth="1"/>
    <col min="12" max="12" width="4.28125" style="17" customWidth="1"/>
    <col min="13" max="13" width="5.8515625" style="17" customWidth="1"/>
    <col min="14" max="14" width="4.28125" style="17" customWidth="1"/>
    <col min="15" max="15" width="2.00390625" style="17" customWidth="1"/>
    <col min="16" max="18" width="2.28125" style="17" customWidth="1"/>
    <col min="19" max="20" width="2.28125" style="24" customWidth="1"/>
    <col min="21" max="22" width="2.28125" style="17" customWidth="1"/>
    <col min="23" max="23" width="1.28515625" style="17" customWidth="1"/>
    <col min="24" max="25" width="2.28125" style="17" customWidth="1"/>
    <col min="26" max="26" width="2.00390625" style="17" customWidth="1"/>
    <col min="27" max="27" width="3.8515625" style="17" customWidth="1"/>
    <col min="28" max="28" width="2.28125" style="17" customWidth="1"/>
    <col min="29" max="29" width="1.421875" style="17" customWidth="1"/>
    <col min="30" max="30" width="2.28125" style="17" customWidth="1"/>
    <col min="31" max="31" width="3.7109375" style="17" customWidth="1"/>
    <col min="32" max="32" width="4.28125" style="17" customWidth="1"/>
    <col min="33" max="33" width="2.28125" style="17" customWidth="1"/>
    <col min="34" max="34" width="1.7109375" style="17" customWidth="1"/>
    <col min="35" max="35" width="4.140625" style="17" customWidth="1"/>
    <col min="36" max="37" width="3.00390625" style="17" customWidth="1"/>
    <col min="38" max="38" width="3.140625" style="17" customWidth="1"/>
    <col min="39" max="39" width="2.28125" style="20" customWidth="1"/>
    <col min="40" max="43" width="2.28125" style="17" customWidth="1"/>
    <col min="44" max="44" width="1.421875" style="17" customWidth="1"/>
    <col min="45" max="46" width="2.28125" style="17" customWidth="1"/>
    <col min="47" max="47" width="4.7109375" style="17" customWidth="1"/>
    <col min="48" max="48" width="0.71875" style="17" customWidth="1"/>
    <col min="49" max="49" width="0.5625" style="17" customWidth="1"/>
    <col min="50" max="51" width="5.28125" style="17" customWidth="1"/>
    <col min="52" max="62" width="13.421875" style="17" hidden="1" customWidth="1"/>
    <col min="63" max="63" width="0.42578125" style="17" customWidth="1"/>
    <col min="64" max="96" width="2.28125" style="17" customWidth="1"/>
    <col min="97" max="16384" width="2.28125" style="17" customWidth="1"/>
  </cols>
  <sheetData>
    <row r="1" spans="1:61" ht="83.25" customHeight="1" thickBot="1">
      <c r="A1" s="294" t="s">
        <v>405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32"/>
      <c r="AO1" s="32"/>
      <c r="AP1" s="32"/>
      <c r="AQ1" s="32"/>
      <c r="AR1" s="32"/>
      <c r="AS1" s="32"/>
      <c r="AT1" s="32"/>
      <c r="AU1" s="32"/>
      <c r="AV1" s="32"/>
      <c r="AW1" s="32"/>
      <c r="AX1" s="32"/>
      <c r="AY1" s="32"/>
      <c r="AZ1" s="32"/>
      <c r="BA1" s="93">
        <v>1</v>
      </c>
      <c r="BB1" s="93" t="s">
        <v>274</v>
      </c>
      <c r="BC1" s="93" t="s">
        <v>275</v>
      </c>
      <c r="BD1" s="94" t="s">
        <v>276</v>
      </c>
      <c r="BE1" s="94" t="s">
        <v>277</v>
      </c>
      <c r="BF1" s="94" t="s">
        <v>278</v>
      </c>
      <c r="BG1" s="94" t="s">
        <v>279</v>
      </c>
      <c r="BH1" s="94" t="s">
        <v>280</v>
      </c>
      <c r="BI1" s="94" t="s">
        <v>455</v>
      </c>
    </row>
    <row r="2" spans="1:61" ht="265.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32"/>
      <c r="AO2" s="32"/>
      <c r="AP2" s="32"/>
      <c r="AQ2" s="32"/>
      <c r="AR2" s="32"/>
      <c r="AS2" s="32"/>
      <c r="AT2" s="32"/>
      <c r="AU2" s="32"/>
      <c r="AV2" s="32"/>
      <c r="AW2" s="32"/>
      <c r="AX2" s="32"/>
      <c r="AY2" s="32"/>
      <c r="AZ2" s="32"/>
      <c r="BA2" s="136" t="s">
        <v>281</v>
      </c>
      <c r="BB2" s="137" t="s">
        <v>282</v>
      </c>
      <c r="BC2" s="138" t="s">
        <v>283</v>
      </c>
      <c r="BD2" s="138" t="s">
        <v>284</v>
      </c>
      <c r="BE2" s="138" t="s">
        <v>465</v>
      </c>
      <c r="BF2" s="138" t="s">
        <v>285</v>
      </c>
      <c r="BG2" s="126" t="s">
        <v>286</v>
      </c>
      <c r="BH2" s="127" t="s">
        <v>287</v>
      </c>
      <c r="BI2" s="124" t="s">
        <v>439</v>
      </c>
    </row>
    <row r="3" spans="1:61" ht="23.2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139" t="s">
        <v>288</v>
      </c>
      <c r="BB3" s="97" t="s">
        <v>282</v>
      </c>
      <c r="BC3" s="98" t="s">
        <v>283</v>
      </c>
      <c r="BD3" s="98" t="s">
        <v>289</v>
      </c>
      <c r="BE3" s="98" t="s">
        <v>466</v>
      </c>
      <c r="BF3" s="98" t="s">
        <v>290</v>
      </c>
      <c r="BG3" s="128" t="s">
        <v>286</v>
      </c>
      <c r="BH3" s="129" t="s">
        <v>287</v>
      </c>
      <c r="BI3" s="124" t="s">
        <v>439</v>
      </c>
    </row>
    <row r="4" spans="1:61" ht="22.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140" t="s">
        <v>291</v>
      </c>
      <c r="BB4" s="95" t="s">
        <v>282</v>
      </c>
      <c r="BC4" s="96" t="s">
        <v>283</v>
      </c>
      <c r="BD4" s="96" t="s">
        <v>292</v>
      </c>
      <c r="BE4" s="96" t="s">
        <v>467</v>
      </c>
      <c r="BF4" s="96" t="s">
        <v>293</v>
      </c>
      <c r="BG4" s="130" t="s">
        <v>286</v>
      </c>
      <c r="BH4" s="131" t="s">
        <v>287</v>
      </c>
      <c r="BI4" s="124" t="s">
        <v>439</v>
      </c>
    </row>
    <row r="5" spans="1:61" ht="19.5" customHeight="1">
      <c r="A5" s="32"/>
      <c r="B5" s="32"/>
      <c r="C5" s="32"/>
      <c r="D5" s="32"/>
      <c r="E5" s="32"/>
      <c r="F5" s="32"/>
      <c r="G5" s="32"/>
      <c r="H5" s="32"/>
      <c r="I5" s="32"/>
      <c r="J5" s="32"/>
      <c r="K5" s="32"/>
      <c r="L5" s="32"/>
      <c r="M5" s="32"/>
      <c r="N5" s="32"/>
      <c r="O5" s="32"/>
      <c r="P5" s="32"/>
      <c r="Q5" s="32"/>
      <c r="R5" s="32"/>
      <c r="S5" s="32"/>
      <c r="T5" s="32"/>
      <c r="U5" s="32"/>
      <c r="V5" s="32"/>
      <c r="W5" s="100" t="s">
        <v>74</v>
      </c>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139" t="s">
        <v>294</v>
      </c>
      <c r="BB5" s="98" t="s">
        <v>295</v>
      </c>
      <c r="BC5" s="98" t="s">
        <v>296</v>
      </c>
      <c r="BD5" s="98" t="s">
        <v>297</v>
      </c>
      <c r="BE5" s="98" t="s">
        <v>468</v>
      </c>
      <c r="BF5" s="98" t="s">
        <v>298</v>
      </c>
      <c r="BG5" s="128" t="s">
        <v>299</v>
      </c>
      <c r="BH5" s="129" t="s">
        <v>300</v>
      </c>
      <c r="BI5" s="124" t="s">
        <v>440</v>
      </c>
    </row>
    <row r="6" spans="1:61" ht="20.25" customHeight="1">
      <c r="A6" s="32"/>
      <c r="B6" s="32"/>
      <c r="C6" s="32"/>
      <c r="D6" s="32"/>
      <c r="E6" s="32"/>
      <c r="F6" s="32"/>
      <c r="G6" s="32"/>
      <c r="H6" s="32"/>
      <c r="I6" s="32"/>
      <c r="J6" s="32"/>
      <c r="K6" s="32"/>
      <c r="L6" s="32"/>
      <c r="M6" s="32"/>
      <c r="N6" s="32"/>
      <c r="O6" s="32"/>
      <c r="P6" s="32"/>
      <c r="Q6" s="32"/>
      <c r="R6" s="32"/>
      <c r="S6" s="32"/>
      <c r="T6" s="32"/>
      <c r="U6" s="32"/>
      <c r="V6" s="32"/>
      <c r="W6" s="243" t="s">
        <v>281</v>
      </c>
      <c r="X6" s="243"/>
      <c r="Y6" s="243"/>
      <c r="Z6" s="243"/>
      <c r="AA6" s="243"/>
      <c r="AB6" s="243"/>
      <c r="AC6" s="243"/>
      <c r="AD6" s="243"/>
      <c r="AE6" s="243"/>
      <c r="AF6" s="243"/>
      <c r="AG6" s="243"/>
      <c r="AH6" s="243"/>
      <c r="AI6" s="243"/>
      <c r="AJ6" s="243"/>
      <c r="AK6" s="243"/>
      <c r="AL6" s="243"/>
      <c r="AM6" s="32"/>
      <c r="AN6" s="32"/>
      <c r="AO6" s="32"/>
      <c r="AP6" s="32"/>
      <c r="AQ6" s="32"/>
      <c r="AR6" s="32"/>
      <c r="AS6" s="32"/>
      <c r="AT6" s="32"/>
      <c r="AU6" s="32"/>
      <c r="AV6" s="32"/>
      <c r="AW6" s="32"/>
      <c r="AX6" s="32"/>
      <c r="AY6" s="32"/>
      <c r="AZ6" s="32"/>
      <c r="BA6" s="140" t="s">
        <v>301</v>
      </c>
      <c r="BB6" s="96" t="s">
        <v>295</v>
      </c>
      <c r="BC6" s="96" t="s">
        <v>296</v>
      </c>
      <c r="BD6" s="96" t="s">
        <v>302</v>
      </c>
      <c r="BE6" s="96" t="s">
        <v>469</v>
      </c>
      <c r="BF6" s="96" t="s">
        <v>303</v>
      </c>
      <c r="BG6" s="130" t="s">
        <v>299</v>
      </c>
      <c r="BH6" s="131" t="s">
        <v>300</v>
      </c>
      <c r="BI6" s="124" t="s">
        <v>440</v>
      </c>
    </row>
    <row r="7" spans="1:61" ht="23.25" customHeight="1">
      <c r="A7" s="32"/>
      <c r="B7" s="32"/>
      <c r="C7" s="32"/>
      <c r="D7" s="32"/>
      <c r="E7" s="32"/>
      <c r="F7" s="32"/>
      <c r="G7" s="32"/>
      <c r="H7" s="32"/>
      <c r="I7" s="32"/>
      <c r="J7" s="32"/>
      <c r="K7" s="32"/>
      <c r="L7" s="32"/>
      <c r="M7" s="32"/>
      <c r="N7" s="32"/>
      <c r="O7" s="32"/>
      <c r="P7" s="32"/>
      <c r="Q7" s="32"/>
      <c r="R7" s="32"/>
      <c r="S7" s="32"/>
      <c r="T7" s="32"/>
      <c r="U7" s="32"/>
      <c r="V7" s="32"/>
      <c r="W7" s="100" t="s">
        <v>72</v>
      </c>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139" t="s">
        <v>304</v>
      </c>
      <c r="BB7" s="98" t="s">
        <v>295</v>
      </c>
      <c r="BC7" s="98" t="s">
        <v>296</v>
      </c>
      <c r="BD7" s="98" t="s">
        <v>305</v>
      </c>
      <c r="BE7" s="98" t="s">
        <v>470</v>
      </c>
      <c r="BF7" s="98" t="s">
        <v>306</v>
      </c>
      <c r="BG7" s="128" t="s">
        <v>299</v>
      </c>
      <c r="BH7" s="129" t="s">
        <v>300</v>
      </c>
      <c r="BI7" s="124" t="s">
        <v>440</v>
      </c>
    </row>
    <row r="8" spans="1:61" ht="4.5"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140" t="s">
        <v>307</v>
      </c>
      <c r="BB8" s="96" t="s">
        <v>295</v>
      </c>
      <c r="BC8" s="96" t="s">
        <v>296</v>
      </c>
      <c r="BD8" s="96" t="s">
        <v>308</v>
      </c>
      <c r="BE8" s="96" t="s">
        <v>471</v>
      </c>
      <c r="BF8" s="96" t="s">
        <v>459</v>
      </c>
      <c r="BG8" s="130" t="s">
        <v>309</v>
      </c>
      <c r="BH8" s="131" t="s">
        <v>310</v>
      </c>
      <c r="BI8" s="124" t="s">
        <v>441</v>
      </c>
    </row>
    <row r="9" spans="1:61" ht="18.75" customHeight="1">
      <c r="A9" s="32"/>
      <c r="B9" s="32"/>
      <c r="C9" s="32"/>
      <c r="D9" s="32"/>
      <c r="E9" s="32"/>
      <c r="F9" s="32"/>
      <c r="G9" s="32"/>
      <c r="H9" s="32"/>
      <c r="I9" s="32"/>
      <c r="J9" s="32"/>
      <c r="K9" s="32"/>
      <c r="L9" s="32"/>
      <c r="M9" s="32"/>
      <c r="N9" s="242" t="s">
        <v>68</v>
      </c>
      <c r="O9" s="242"/>
      <c r="P9" s="242"/>
      <c r="Q9" s="242"/>
      <c r="R9" s="242"/>
      <c r="S9" s="242"/>
      <c r="T9" s="242"/>
      <c r="U9" s="24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139" t="s">
        <v>311</v>
      </c>
      <c r="BB9" s="98" t="s">
        <v>295</v>
      </c>
      <c r="BC9" s="98" t="s">
        <v>296</v>
      </c>
      <c r="BD9" s="98" t="s">
        <v>312</v>
      </c>
      <c r="BE9" s="98" t="s">
        <v>472</v>
      </c>
      <c r="BF9" s="98" t="s">
        <v>460</v>
      </c>
      <c r="BG9" s="128" t="s">
        <v>309</v>
      </c>
      <c r="BH9" s="129" t="s">
        <v>310</v>
      </c>
      <c r="BI9" s="124" t="s">
        <v>441</v>
      </c>
    </row>
    <row r="10" spans="1:61" ht="5.2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140" t="s">
        <v>313</v>
      </c>
      <c r="BB10" s="96" t="s">
        <v>314</v>
      </c>
      <c r="BC10" s="96" t="s">
        <v>315</v>
      </c>
      <c r="BD10" s="96" t="s">
        <v>316</v>
      </c>
      <c r="BE10" s="96" t="s">
        <v>473</v>
      </c>
      <c r="BF10" s="96" t="s">
        <v>474</v>
      </c>
      <c r="BG10" s="130" t="s">
        <v>317</v>
      </c>
      <c r="BH10" s="131" t="s">
        <v>318</v>
      </c>
      <c r="BI10" s="124" t="s">
        <v>442</v>
      </c>
    </row>
    <row r="11" spans="1:61" s="59" customFormat="1" ht="66.75" customHeight="1">
      <c r="A11" s="32"/>
      <c r="B11" s="161" t="s">
        <v>403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32"/>
      <c r="AN11" s="32"/>
      <c r="AO11" s="32"/>
      <c r="AP11" s="32"/>
      <c r="AQ11" s="32"/>
      <c r="AR11" s="32"/>
      <c r="AS11" s="32"/>
      <c r="AT11" s="32"/>
      <c r="AU11" s="32"/>
      <c r="AV11" s="32"/>
      <c r="AW11" s="32"/>
      <c r="AX11" s="32"/>
      <c r="AY11" s="32"/>
      <c r="AZ11" s="32"/>
      <c r="BA11" s="139" t="s">
        <v>319</v>
      </c>
      <c r="BB11" s="98" t="s">
        <v>314</v>
      </c>
      <c r="BC11" s="98" t="s">
        <v>315</v>
      </c>
      <c r="BD11" s="98" t="s">
        <v>320</v>
      </c>
      <c r="BE11" s="98" t="s">
        <v>475</v>
      </c>
      <c r="BF11" s="98" t="s">
        <v>476</v>
      </c>
      <c r="BG11" s="128" t="s">
        <v>317</v>
      </c>
      <c r="BH11" s="129" t="s">
        <v>318</v>
      </c>
      <c r="BI11" s="124" t="s">
        <v>442</v>
      </c>
    </row>
    <row r="12" spans="1:61" s="59" customFormat="1" ht="37.5" customHeight="1">
      <c r="A12" s="32"/>
      <c r="B12" s="252" t="s">
        <v>404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32"/>
      <c r="AN12" s="32"/>
      <c r="AO12" s="32"/>
      <c r="AP12" s="32"/>
      <c r="AQ12" s="32"/>
      <c r="AR12" s="32"/>
      <c r="AS12" s="32"/>
      <c r="AT12" s="32"/>
      <c r="AU12" s="32"/>
      <c r="AV12" s="32"/>
      <c r="AW12" s="32"/>
      <c r="AX12" s="32"/>
      <c r="AY12" s="32"/>
      <c r="AZ12" s="32"/>
      <c r="BA12" s="140" t="s">
        <v>321</v>
      </c>
      <c r="BB12" s="96" t="s">
        <v>314</v>
      </c>
      <c r="BC12" s="96" t="s">
        <v>315</v>
      </c>
      <c r="BD12" s="96" t="s">
        <v>322</v>
      </c>
      <c r="BE12" s="96" t="s">
        <v>477</v>
      </c>
      <c r="BF12" s="96" t="s">
        <v>323</v>
      </c>
      <c r="BG12" s="130" t="s">
        <v>317</v>
      </c>
      <c r="BH12" s="131" t="s">
        <v>318</v>
      </c>
      <c r="BI12" s="124" t="s">
        <v>442</v>
      </c>
    </row>
    <row r="13" spans="1:61" s="59" customFormat="1" ht="65.25" customHeight="1" thickBot="1">
      <c r="A13" s="13"/>
      <c r="B13" s="337" t="s">
        <v>435</v>
      </c>
      <c r="C13" s="338"/>
      <c r="D13" s="338"/>
      <c r="E13" s="338"/>
      <c r="F13" s="339"/>
      <c r="G13" s="336" t="s">
        <v>232</v>
      </c>
      <c r="H13" s="336"/>
      <c r="I13" s="336"/>
      <c r="J13" s="336"/>
      <c r="K13" s="336"/>
      <c r="L13" s="236" t="s">
        <v>239</v>
      </c>
      <c r="M13" s="236"/>
      <c r="N13" s="236"/>
      <c r="O13" s="240" t="s">
        <v>411</v>
      </c>
      <c r="P13" s="240"/>
      <c r="Q13" s="240"/>
      <c r="R13" s="240"/>
      <c r="S13" s="240"/>
      <c r="T13" s="240"/>
      <c r="U13" s="237" t="s">
        <v>412</v>
      </c>
      <c r="V13" s="238"/>
      <c r="W13" s="238"/>
      <c r="X13" s="238"/>
      <c r="Y13" s="238"/>
      <c r="Z13" s="239"/>
      <c r="AA13" s="236" t="s">
        <v>240</v>
      </c>
      <c r="AB13" s="234"/>
      <c r="AC13" s="234"/>
      <c r="AD13" s="234"/>
      <c r="AE13" s="235"/>
      <c r="AF13" s="233" t="s">
        <v>233</v>
      </c>
      <c r="AG13" s="234"/>
      <c r="AH13" s="234"/>
      <c r="AI13" s="234"/>
      <c r="AJ13" s="234"/>
      <c r="AK13" s="234"/>
      <c r="AL13" s="235"/>
      <c r="AM13" s="13"/>
      <c r="AN13" s="32"/>
      <c r="AO13" s="32"/>
      <c r="AP13" s="32"/>
      <c r="AQ13" s="32"/>
      <c r="AR13" s="32"/>
      <c r="AS13" s="32"/>
      <c r="AT13" s="32"/>
      <c r="AU13" s="32"/>
      <c r="AV13" s="32"/>
      <c r="AW13" s="32"/>
      <c r="AX13" s="32"/>
      <c r="AY13" s="32"/>
      <c r="AZ13" s="32"/>
      <c r="BA13" s="139" t="s">
        <v>324</v>
      </c>
      <c r="BB13" s="98" t="s">
        <v>314</v>
      </c>
      <c r="BC13" s="98" t="s">
        <v>315</v>
      </c>
      <c r="BD13" s="98" t="s">
        <v>325</v>
      </c>
      <c r="BE13" s="98" t="s">
        <v>478</v>
      </c>
      <c r="BF13" s="98" t="s">
        <v>461</v>
      </c>
      <c r="BG13" s="128" t="s">
        <v>326</v>
      </c>
      <c r="BH13" s="129" t="s">
        <v>327</v>
      </c>
      <c r="BI13" s="124" t="s">
        <v>442</v>
      </c>
    </row>
    <row r="14" spans="1:61" ht="34.5" customHeight="1">
      <c r="A14" s="20"/>
      <c r="B14" s="307"/>
      <c r="C14" s="308"/>
      <c r="D14" s="308"/>
      <c r="E14" s="308"/>
      <c r="F14" s="309"/>
      <c r="G14" s="248"/>
      <c r="H14" s="248"/>
      <c r="I14" s="248"/>
      <c r="J14" s="248"/>
      <c r="K14" s="248"/>
      <c r="L14" s="248"/>
      <c r="M14" s="248"/>
      <c r="N14" s="248"/>
      <c r="O14" s="289"/>
      <c r="P14" s="289"/>
      <c r="Q14" s="289"/>
      <c r="R14" s="289"/>
      <c r="S14" s="289"/>
      <c r="T14" s="289"/>
      <c r="U14" s="290"/>
      <c r="V14" s="290"/>
      <c r="W14" s="290"/>
      <c r="X14" s="290"/>
      <c r="Y14" s="290"/>
      <c r="Z14" s="290"/>
      <c r="AA14" s="248"/>
      <c r="AB14" s="248"/>
      <c r="AC14" s="248"/>
      <c r="AD14" s="248"/>
      <c r="AE14" s="248"/>
      <c r="AF14" s="248"/>
      <c r="AG14" s="248"/>
      <c r="AH14" s="248"/>
      <c r="AI14" s="248"/>
      <c r="AJ14" s="248"/>
      <c r="AK14" s="248"/>
      <c r="AL14" s="291"/>
      <c r="AN14" s="55"/>
      <c r="AO14" s="55"/>
      <c r="AP14" s="55"/>
      <c r="AQ14" s="55"/>
      <c r="AR14" s="55"/>
      <c r="AS14" s="55"/>
      <c r="AT14" s="55"/>
      <c r="AU14" s="55"/>
      <c r="AV14" s="55"/>
      <c r="AW14" s="55"/>
      <c r="AX14" s="55"/>
      <c r="AY14" s="55"/>
      <c r="AZ14" s="55"/>
      <c r="BA14" s="140" t="s">
        <v>328</v>
      </c>
      <c r="BB14" s="96" t="s">
        <v>314</v>
      </c>
      <c r="BC14" s="96" t="s">
        <v>314</v>
      </c>
      <c r="BD14" s="96" t="s">
        <v>329</v>
      </c>
      <c r="BE14" s="96" t="s">
        <v>479</v>
      </c>
      <c r="BF14" s="96" t="s">
        <v>462</v>
      </c>
      <c r="BG14" s="132" t="s">
        <v>326</v>
      </c>
      <c r="BH14" s="133" t="s">
        <v>327</v>
      </c>
      <c r="BI14" s="124" t="s">
        <v>443</v>
      </c>
    </row>
    <row r="15" spans="1:61" ht="40.5" customHeight="1" thickBot="1">
      <c r="A15" s="20"/>
      <c r="B15" s="330" t="s">
        <v>433</v>
      </c>
      <c r="C15" s="331"/>
      <c r="D15" s="331"/>
      <c r="E15" s="331"/>
      <c r="F15" s="331"/>
      <c r="G15" s="331"/>
      <c r="H15" s="331"/>
      <c r="I15" s="331"/>
      <c r="J15" s="331"/>
      <c r="K15" s="332"/>
      <c r="L15" s="332"/>
      <c r="M15" s="332"/>
      <c r="N15" s="332"/>
      <c r="O15" s="332"/>
      <c r="P15" s="305" t="s">
        <v>434</v>
      </c>
      <c r="Q15" s="305"/>
      <c r="R15" s="305"/>
      <c r="S15" s="305"/>
      <c r="T15" s="305"/>
      <c r="U15" s="306"/>
      <c r="V15" s="306"/>
      <c r="W15" s="306"/>
      <c r="X15" s="306"/>
      <c r="Y15" s="306"/>
      <c r="Z15" s="306"/>
      <c r="AA15" s="306"/>
      <c r="AB15" s="306"/>
      <c r="AC15" s="306"/>
      <c r="AD15" s="306"/>
      <c r="AE15" s="304" t="s">
        <v>415</v>
      </c>
      <c r="AF15" s="304"/>
      <c r="AG15" s="304"/>
      <c r="AH15" s="306"/>
      <c r="AI15" s="306"/>
      <c r="AJ15" s="306"/>
      <c r="AK15" s="306"/>
      <c r="AL15" s="333"/>
      <c r="AN15" s="55"/>
      <c r="AO15" s="55"/>
      <c r="AP15" s="55"/>
      <c r="AQ15" s="55"/>
      <c r="AR15" s="55"/>
      <c r="AS15" s="55"/>
      <c r="AT15" s="55"/>
      <c r="AU15" s="55"/>
      <c r="AV15" s="55"/>
      <c r="AW15" s="55"/>
      <c r="AX15" s="55"/>
      <c r="AY15" s="55"/>
      <c r="AZ15" s="55"/>
      <c r="BA15" s="139" t="s">
        <v>330</v>
      </c>
      <c r="BB15" s="98" t="s">
        <v>331</v>
      </c>
      <c r="BC15" s="98" t="s">
        <v>332</v>
      </c>
      <c r="BD15" s="98" t="s">
        <v>333</v>
      </c>
      <c r="BE15" s="98" t="s">
        <v>480</v>
      </c>
      <c r="BF15" s="98" t="s">
        <v>334</v>
      </c>
      <c r="BG15" s="128" t="s">
        <v>335</v>
      </c>
      <c r="BH15" s="129" t="s">
        <v>336</v>
      </c>
      <c r="BI15" s="124" t="s">
        <v>444</v>
      </c>
    </row>
    <row r="16" spans="1:61" ht="27.75" customHeight="1">
      <c r="A16" s="20"/>
      <c r="B16" s="307" t="s">
        <v>238</v>
      </c>
      <c r="C16" s="308"/>
      <c r="D16" s="308"/>
      <c r="E16" s="308"/>
      <c r="F16" s="309"/>
      <c r="G16" s="248"/>
      <c r="H16" s="248"/>
      <c r="I16" s="248"/>
      <c r="J16" s="248"/>
      <c r="K16" s="248"/>
      <c r="L16" s="248"/>
      <c r="M16" s="248"/>
      <c r="N16" s="248"/>
      <c r="O16" s="289"/>
      <c r="P16" s="289"/>
      <c r="Q16" s="289"/>
      <c r="R16" s="289"/>
      <c r="S16" s="289"/>
      <c r="T16" s="289"/>
      <c r="U16" s="290"/>
      <c r="V16" s="290"/>
      <c r="W16" s="290"/>
      <c r="X16" s="290"/>
      <c r="Y16" s="290"/>
      <c r="Z16" s="290"/>
      <c r="AA16" s="248"/>
      <c r="AB16" s="248"/>
      <c r="AC16" s="248"/>
      <c r="AD16" s="248"/>
      <c r="AE16" s="248"/>
      <c r="AF16" s="248"/>
      <c r="AG16" s="248"/>
      <c r="AH16" s="248"/>
      <c r="AI16" s="248"/>
      <c r="AJ16" s="248"/>
      <c r="AK16" s="248"/>
      <c r="AL16" s="291"/>
      <c r="AN16" s="55"/>
      <c r="AO16" s="55"/>
      <c r="AP16" s="55"/>
      <c r="AQ16" s="55"/>
      <c r="AR16" s="55"/>
      <c r="AS16" s="55"/>
      <c r="AT16" s="55"/>
      <c r="AU16" s="55"/>
      <c r="AV16" s="55"/>
      <c r="AW16" s="55"/>
      <c r="AX16" s="55"/>
      <c r="AY16" s="55"/>
      <c r="AZ16" s="55"/>
      <c r="BA16" s="140" t="s">
        <v>337</v>
      </c>
      <c r="BB16" s="96" t="s">
        <v>331</v>
      </c>
      <c r="BC16" s="96" t="s">
        <v>332</v>
      </c>
      <c r="BD16" s="96" t="s">
        <v>338</v>
      </c>
      <c r="BE16" s="96" t="s">
        <v>481</v>
      </c>
      <c r="BF16" s="96" t="s">
        <v>339</v>
      </c>
      <c r="BG16" s="130" t="s">
        <v>335</v>
      </c>
      <c r="BH16" s="131" t="s">
        <v>336</v>
      </c>
      <c r="BI16" s="124" t="s">
        <v>444</v>
      </c>
    </row>
    <row r="17" spans="1:61" ht="27.75" customHeight="1" thickBot="1">
      <c r="A17" s="20"/>
      <c r="B17" s="330" t="s">
        <v>433</v>
      </c>
      <c r="C17" s="331"/>
      <c r="D17" s="331"/>
      <c r="E17" s="331"/>
      <c r="F17" s="331"/>
      <c r="G17" s="331"/>
      <c r="H17" s="331"/>
      <c r="I17" s="331"/>
      <c r="J17" s="331"/>
      <c r="K17" s="332"/>
      <c r="L17" s="332"/>
      <c r="M17" s="332"/>
      <c r="N17" s="332"/>
      <c r="O17" s="332"/>
      <c r="P17" s="305" t="s">
        <v>434</v>
      </c>
      <c r="Q17" s="305"/>
      <c r="R17" s="305"/>
      <c r="S17" s="305"/>
      <c r="T17" s="305"/>
      <c r="U17" s="306"/>
      <c r="V17" s="306"/>
      <c r="W17" s="306"/>
      <c r="X17" s="306"/>
      <c r="Y17" s="306"/>
      <c r="Z17" s="306"/>
      <c r="AA17" s="306"/>
      <c r="AB17" s="306"/>
      <c r="AC17" s="306"/>
      <c r="AD17" s="306"/>
      <c r="AE17" s="304" t="s">
        <v>415</v>
      </c>
      <c r="AF17" s="304"/>
      <c r="AG17" s="304"/>
      <c r="AH17" s="306"/>
      <c r="AI17" s="306"/>
      <c r="AJ17" s="306"/>
      <c r="AK17" s="306"/>
      <c r="AL17" s="333"/>
      <c r="AN17" s="55"/>
      <c r="AO17" s="55"/>
      <c r="AP17" s="55"/>
      <c r="AQ17" s="55"/>
      <c r="AR17" s="55"/>
      <c r="AS17" s="55"/>
      <c r="AT17" s="55"/>
      <c r="AU17" s="55"/>
      <c r="AV17" s="55"/>
      <c r="AW17" s="55"/>
      <c r="AX17" s="55"/>
      <c r="AY17" s="55"/>
      <c r="AZ17" s="55"/>
      <c r="BA17" s="139" t="s">
        <v>340</v>
      </c>
      <c r="BB17" s="98" t="s">
        <v>331</v>
      </c>
      <c r="BC17" s="98" t="s">
        <v>332</v>
      </c>
      <c r="BD17" s="98" t="s">
        <v>341</v>
      </c>
      <c r="BE17" s="98" t="s">
        <v>482</v>
      </c>
      <c r="BF17" s="98" t="s">
        <v>342</v>
      </c>
      <c r="BG17" s="128" t="s">
        <v>335</v>
      </c>
      <c r="BH17" s="129" t="s">
        <v>336</v>
      </c>
      <c r="BI17" s="124" t="s">
        <v>444</v>
      </c>
    </row>
    <row r="18" spans="1:61" ht="27.75" customHeight="1">
      <c r="A18" s="20"/>
      <c r="B18" s="307"/>
      <c r="C18" s="308"/>
      <c r="D18" s="308"/>
      <c r="E18" s="308"/>
      <c r="F18" s="309"/>
      <c r="G18" s="248"/>
      <c r="H18" s="248"/>
      <c r="I18" s="248"/>
      <c r="J18" s="248"/>
      <c r="K18" s="248"/>
      <c r="L18" s="248"/>
      <c r="M18" s="248"/>
      <c r="N18" s="248"/>
      <c r="O18" s="289"/>
      <c r="P18" s="289"/>
      <c r="Q18" s="289"/>
      <c r="R18" s="289"/>
      <c r="S18" s="289"/>
      <c r="T18" s="289"/>
      <c r="U18" s="290"/>
      <c r="V18" s="290"/>
      <c r="W18" s="290"/>
      <c r="X18" s="290"/>
      <c r="Y18" s="290"/>
      <c r="Z18" s="290"/>
      <c r="AA18" s="248"/>
      <c r="AB18" s="248"/>
      <c r="AC18" s="248"/>
      <c r="AD18" s="248"/>
      <c r="AE18" s="248"/>
      <c r="AF18" s="248"/>
      <c r="AG18" s="248"/>
      <c r="AH18" s="248"/>
      <c r="AI18" s="248"/>
      <c r="AJ18" s="248"/>
      <c r="AK18" s="248"/>
      <c r="AL18" s="291"/>
      <c r="AN18" s="55"/>
      <c r="AO18" s="55"/>
      <c r="AP18" s="55"/>
      <c r="AQ18" s="55"/>
      <c r="AR18" s="55"/>
      <c r="AS18" s="55"/>
      <c r="AT18" s="55"/>
      <c r="AU18" s="55"/>
      <c r="AV18" s="55"/>
      <c r="AW18" s="55"/>
      <c r="AX18" s="55"/>
      <c r="AY18" s="55"/>
      <c r="AZ18" s="55"/>
      <c r="BA18" s="140" t="s">
        <v>73</v>
      </c>
      <c r="BB18" s="96" t="s">
        <v>343</v>
      </c>
      <c r="BC18" s="96" t="s">
        <v>344</v>
      </c>
      <c r="BD18" s="96" t="s">
        <v>345</v>
      </c>
      <c r="BE18" s="96" t="s">
        <v>483</v>
      </c>
      <c r="BF18" s="96" t="s">
        <v>346</v>
      </c>
      <c r="BG18" s="130" t="s">
        <v>22</v>
      </c>
      <c r="BH18" s="131" t="s">
        <v>347</v>
      </c>
      <c r="BI18" s="124" t="s">
        <v>445</v>
      </c>
    </row>
    <row r="19" spans="1:61" ht="27.75" customHeight="1" thickBot="1">
      <c r="A19" s="20"/>
      <c r="B19" s="330" t="s">
        <v>433</v>
      </c>
      <c r="C19" s="331"/>
      <c r="D19" s="331"/>
      <c r="E19" s="331"/>
      <c r="F19" s="331"/>
      <c r="G19" s="331"/>
      <c r="H19" s="331"/>
      <c r="I19" s="331"/>
      <c r="J19" s="331"/>
      <c r="K19" s="332"/>
      <c r="L19" s="332"/>
      <c r="M19" s="332"/>
      <c r="N19" s="332"/>
      <c r="O19" s="332"/>
      <c r="P19" s="305" t="s">
        <v>434</v>
      </c>
      <c r="Q19" s="305"/>
      <c r="R19" s="305"/>
      <c r="S19" s="305"/>
      <c r="T19" s="305"/>
      <c r="U19" s="306"/>
      <c r="V19" s="306"/>
      <c r="W19" s="306"/>
      <c r="X19" s="306"/>
      <c r="Y19" s="306"/>
      <c r="Z19" s="306"/>
      <c r="AA19" s="306"/>
      <c r="AB19" s="306"/>
      <c r="AC19" s="306"/>
      <c r="AD19" s="306"/>
      <c r="AE19" s="304" t="s">
        <v>415</v>
      </c>
      <c r="AF19" s="304"/>
      <c r="AG19" s="304"/>
      <c r="AH19" s="306"/>
      <c r="AI19" s="306"/>
      <c r="AJ19" s="306"/>
      <c r="AK19" s="306"/>
      <c r="AL19" s="333"/>
      <c r="AN19" s="55"/>
      <c r="AO19" s="55"/>
      <c r="AP19" s="55"/>
      <c r="AQ19" s="55"/>
      <c r="AR19" s="55"/>
      <c r="AS19" s="55"/>
      <c r="AT19" s="55"/>
      <c r="AU19" s="55"/>
      <c r="AV19" s="55"/>
      <c r="AW19" s="55"/>
      <c r="AX19" s="55"/>
      <c r="AY19" s="55"/>
      <c r="AZ19" s="55"/>
      <c r="BA19" s="139" t="s">
        <v>348</v>
      </c>
      <c r="BB19" s="98" t="s">
        <v>343</v>
      </c>
      <c r="BC19" s="98" t="s">
        <v>344</v>
      </c>
      <c r="BD19" s="98" t="s">
        <v>349</v>
      </c>
      <c r="BE19" s="98" t="s">
        <v>484</v>
      </c>
      <c r="BF19" s="98" t="s">
        <v>350</v>
      </c>
      <c r="BG19" s="128" t="s">
        <v>22</v>
      </c>
      <c r="BH19" s="129" t="s">
        <v>347</v>
      </c>
      <c r="BI19" s="124" t="s">
        <v>446</v>
      </c>
    </row>
    <row r="20" spans="1:61" ht="27.75" customHeight="1">
      <c r="A20" s="20"/>
      <c r="B20" s="307" t="s">
        <v>238</v>
      </c>
      <c r="C20" s="308"/>
      <c r="D20" s="308"/>
      <c r="E20" s="308"/>
      <c r="F20" s="309"/>
      <c r="G20" s="248" t="s">
        <v>238</v>
      </c>
      <c r="H20" s="248" t="s">
        <v>242</v>
      </c>
      <c r="I20" s="248"/>
      <c r="J20" s="248"/>
      <c r="K20" s="248"/>
      <c r="L20" s="248"/>
      <c r="M20" s="248"/>
      <c r="N20" s="248"/>
      <c r="O20" s="289"/>
      <c r="P20" s="289"/>
      <c r="Q20" s="289"/>
      <c r="R20" s="289"/>
      <c r="S20" s="289"/>
      <c r="T20" s="289"/>
      <c r="U20" s="290"/>
      <c r="V20" s="290"/>
      <c r="W20" s="290"/>
      <c r="X20" s="290"/>
      <c r="Y20" s="290"/>
      <c r="Z20" s="290"/>
      <c r="AA20" s="248"/>
      <c r="AB20" s="248"/>
      <c r="AC20" s="248"/>
      <c r="AD20" s="248"/>
      <c r="AE20" s="248"/>
      <c r="AF20" s="248"/>
      <c r="AG20" s="248"/>
      <c r="AH20" s="248"/>
      <c r="AI20" s="248"/>
      <c r="AJ20" s="248"/>
      <c r="AK20" s="248"/>
      <c r="AL20" s="291"/>
      <c r="AN20" s="55"/>
      <c r="AO20" s="55"/>
      <c r="AP20" s="55"/>
      <c r="AQ20" s="55"/>
      <c r="AR20" s="55"/>
      <c r="AS20" s="55"/>
      <c r="AT20" s="55"/>
      <c r="AU20" s="55"/>
      <c r="AV20" s="55"/>
      <c r="AW20" s="55"/>
      <c r="AX20" s="55"/>
      <c r="AY20" s="55"/>
      <c r="AZ20" s="55"/>
      <c r="BA20" s="140" t="s">
        <v>351</v>
      </c>
      <c r="BB20" s="96" t="s">
        <v>343</v>
      </c>
      <c r="BC20" s="96" t="s">
        <v>344</v>
      </c>
      <c r="BD20" s="96" t="s">
        <v>485</v>
      </c>
      <c r="BE20" s="96" t="s">
        <v>486</v>
      </c>
      <c r="BF20" s="96" t="s">
        <v>487</v>
      </c>
      <c r="BG20" s="130" t="s">
        <v>22</v>
      </c>
      <c r="BH20" s="131" t="s">
        <v>347</v>
      </c>
      <c r="BI20" s="124" t="s">
        <v>447</v>
      </c>
    </row>
    <row r="21" spans="1:61" ht="27.75" customHeight="1" thickBot="1">
      <c r="A21" s="20"/>
      <c r="B21" s="330" t="s">
        <v>433</v>
      </c>
      <c r="C21" s="331"/>
      <c r="D21" s="331"/>
      <c r="E21" s="331"/>
      <c r="F21" s="331"/>
      <c r="G21" s="331"/>
      <c r="H21" s="331"/>
      <c r="I21" s="331"/>
      <c r="J21" s="331"/>
      <c r="K21" s="332"/>
      <c r="L21" s="332"/>
      <c r="M21" s="332"/>
      <c r="N21" s="332"/>
      <c r="O21" s="332"/>
      <c r="P21" s="305" t="s">
        <v>434</v>
      </c>
      <c r="Q21" s="305"/>
      <c r="R21" s="305"/>
      <c r="S21" s="305"/>
      <c r="T21" s="305"/>
      <c r="U21" s="306"/>
      <c r="V21" s="306"/>
      <c r="W21" s="306"/>
      <c r="X21" s="306"/>
      <c r="Y21" s="306"/>
      <c r="Z21" s="306"/>
      <c r="AA21" s="306"/>
      <c r="AB21" s="306"/>
      <c r="AC21" s="306"/>
      <c r="AD21" s="306"/>
      <c r="AE21" s="304" t="s">
        <v>415</v>
      </c>
      <c r="AF21" s="304"/>
      <c r="AG21" s="304"/>
      <c r="AH21" s="306"/>
      <c r="AI21" s="306"/>
      <c r="AJ21" s="306"/>
      <c r="AK21" s="306"/>
      <c r="AL21" s="333"/>
      <c r="AN21" s="55"/>
      <c r="AO21" s="55"/>
      <c r="AP21" s="55"/>
      <c r="AQ21" s="55"/>
      <c r="AR21" s="55"/>
      <c r="AS21" s="55"/>
      <c r="AT21" s="55"/>
      <c r="AU21" s="55"/>
      <c r="AV21" s="55"/>
      <c r="AW21" s="55"/>
      <c r="AX21" s="55"/>
      <c r="AY21" s="55"/>
      <c r="AZ21" s="55"/>
      <c r="BA21" s="139" t="s">
        <v>352</v>
      </c>
      <c r="BB21" s="98" t="s">
        <v>353</v>
      </c>
      <c r="BC21" s="98" t="s">
        <v>354</v>
      </c>
      <c r="BD21" s="98" t="s">
        <v>355</v>
      </c>
      <c r="BE21" s="98" t="s">
        <v>488</v>
      </c>
      <c r="BF21" s="98" t="s">
        <v>356</v>
      </c>
      <c r="BG21" s="128" t="s">
        <v>22</v>
      </c>
      <c r="BH21" s="129" t="s">
        <v>357</v>
      </c>
      <c r="BI21" s="124" t="s">
        <v>448</v>
      </c>
    </row>
    <row r="22" spans="1:61" ht="27.75" customHeight="1">
      <c r="A22" s="20"/>
      <c r="B22" s="307" t="s">
        <v>238</v>
      </c>
      <c r="C22" s="308"/>
      <c r="D22" s="308"/>
      <c r="E22" s="308"/>
      <c r="F22" s="309"/>
      <c r="G22" s="248"/>
      <c r="H22" s="248"/>
      <c r="I22" s="248"/>
      <c r="J22" s="248"/>
      <c r="K22" s="248"/>
      <c r="L22" s="248"/>
      <c r="M22" s="248"/>
      <c r="N22" s="248"/>
      <c r="O22" s="289"/>
      <c r="P22" s="289"/>
      <c r="Q22" s="289"/>
      <c r="R22" s="289"/>
      <c r="S22" s="289"/>
      <c r="T22" s="289"/>
      <c r="U22" s="290"/>
      <c r="V22" s="290"/>
      <c r="W22" s="290"/>
      <c r="X22" s="290"/>
      <c r="Y22" s="290"/>
      <c r="Z22" s="290"/>
      <c r="AA22" s="248"/>
      <c r="AB22" s="248"/>
      <c r="AC22" s="248"/>
      <c r="AD22" s="248"/>
      <c r="AE22" s="248"/>
      <c r="AF22" s="248"/>
      <c r="AG22" s="248"/>
      <c r="AH22" s="248"/>
      <c r="AI22" s="248"/>
      <c r="AJ22" s="248"/>
      <c r="AK22" s="248"/>
      <c r="AL22" s="291"/>
      <c r="AN22" s="55"/>
      <c r="AO22" s="55"/>
      <c r="AP22" s="55"/>
      <c r="AQ22" s="55"/>
      <c r="AR22" s="55"/>
      <c r="AS22" s="55"/>
      <c r="AT22" s="55"/>
      <c r="AU22" s="55"/>
      <c r="AV22" s="55"/>
      <c r="AW22" s="55"/>
      <c r="AX22" s="55"/>
      <c r="AY22" s="55"/>
      <c r="AZ22" s="55"/>
      <c r="BA22" s="140" t="s">
        <v>358</v>
      </c>
      <c r="BB22" s="96" t="s">
        <v>353</v>
      </c>
      <c r="BC22" s="96" t="s">
        <v>354</v>
      </c>
      <c r="BD22" s="96" t="s">
        <v>359</v>
      </c>
      <c r="BE22" s="96" t="s">
        <v>489</v>
      </c>
      <c r="BF22" s="96" t="s">
        <v>360</v>
      </c>
      <c r="BG22" s="130" t="s">
        <v>22</v>
      </c>
      <c r="BH22" s="131" t="s">
        <v>357</v>
      </c>
      <c r="BI22" s="124" t="s">
        <v>449</v>
      </c>
    </row>
    <row r="23" spans="1:61" ht="27.75" customHeight="1" thickBot="1">
      <c r="A23" s="20"/>
      <c r="B23" s="330" t="s">
        <v>433</v>
      </c>
      <c r="C23" s="331"/>
      <c r="D23" s="331"/>
      <c r="E23" s="331"/>
      <c r="F23" s="331"/>
      <c r="G23" s="331"/>
      <c r="H23" s="331"/>
      <c r="I23" s="331"/>
      <c r="J23" s="331"/>
      <c r="K23" s="332"/>
      <c r="L23" s="332"/>
      <c r="M23" s="332"/>
      <c r="N23" s="332"/>
      <c r="O23" s="332"/>
      <c r="P23" s="305" t="s">
        <v>434</v>
      </c>
      <c r="Q23" s="305"/>
      <c r="R23" s="305"/>
      <c r="S23" s="305"/>
      <c r="T23" s="305"/>
      <c r="U23" s="306"/>
      <c r="V23" s="306"/>
      <c r="W23" s="306"/>
      <c r="X23" s="306"/>
      <c r="Y23" s="306"/>
      <c r="Z23" s="306"/>
      <c r="AA23" s="306"/>
      <c r="AB23" s="306"/>
      <c r="AC23" s="306"/>
      <c r="AD23" s="306"/>
      <c r="AE23" s="304" t="s">
        <v>415</v>
      </c>
      <c r="AF23" s="304"/>
      <c r="AG23" s="304"/>
      <c r="AH23" s="306"/>
      <c r="AI23" s="306"/>
      <c r="AJ23" s="306"/>
      <c r="AK23" s="306"/>
      <c r="AL23" s="333"/>
      <c r="AN23" s="55"/>
      <c r="AO23" s="55"/>
      <c r="AP23" s="55"/>
      <c r="AQ23" s="55"/>
      <c r="AR23" s="55"/>
      <c r="AS23" s="55"/>
      <c r="AT23" s="55"/>
      <c r="AU23" s="55"/>
      <c r="AV23" s="55"/>
      <c r="AW23" s="55"/>
      <c r="AX23" s="55"/>
      <c r="AY23" s="55"/>
      <c r="AZ23" s="55"/>
      <c r="BA23" s="139" t="s">
        <v>361</v>
      </c>
      <c r="BB23" s="99" t="s">
        <v>362</v>
      </c>
      <c r="BC23" s="98" t="s">
        <v>363</v>
      </c>
      <c r="BD23" s="98" t="s">
        <v>364</v>
      </c>
      <c r="BE23" s="98" t="s">
        <v>490</v>
      </c>
      <c r="BF23" s="98" t="s">
        <v>365</v>
      </c>
      <c r="BG23" s="128" t="s">
        <v>366</v>
      </c>
      <c r="BH23" s="129" t="s">
        <v>367</v>
      </c>
      <c r="BI23" s="124" t="s">
        <v>450</v>
      </c>
    </row>
    <row r="24" spans="1:61" ht="27.75" customHeight="1">
      <c r="A24" s="20"/>
      <c r="B24" s="307" t="s">
        <v>238</v>
      </c>
      <c r="C24" s="308"/>
      <c r="D24" s="308"/>
      <c r="E24" s="308"/>
      <c r="F24" s="309"/>
      <c r="G24" s="295" t="s">
        <v>238</v>
      </c>
      <c r="H24" s="296" t="s">
        <v>242</v>
      </c>
      <c r="I24" s="296"/>
      <c r="J24" s="296"/>
      <c r="K24" s="297"/>
      <c r="L24" s="295"/>
      <c r="M24" s="296"/>
      <c r="N24" s="297"/>
      <c r="O24" s="298"/>
      <c r="P24" s="299"/>
      <c r="Q24" s="299"/>
      <c r="R24" s="299"/>
      <c r="S24" s="299"/>
      <c r="T24" s="300"/>
      <c r="U24" s="301"/>
      <c r="V24" s="302"/>
      <c r="W24" s="302"/>
      <c r="X24" s="302"/>
      <c r="Y24" s="302"/>
      <c r="Z24" s="303"/>
      <c r="AA24" s="295"/>
      <c r="AB24" s="296"/>
      <c r="AC24" s="296"/>
      <c r="AD24" s="296"/>
      <c r="AE24" s="297"/>
      <c r="AF24" s="295"/>
      <c r="AG24" s="296"/>
      <c r="AH24" s="296"/>
      <c r="AI24" s="296"/>
      <c r="AJ24" s="296"/>
      <c r="AK24" s="296"/>
      <c r="AL24" s="329"/>
      <c r="AN24" s="55"/>
      <c r="AO24" s="55"/>
      <c r="AP24" s="55"/>
      <c r="AQ24" s="55"/>
      <c r="AR24" s="55"/>
      <c r="AS24" s="55"/>
      <c r="AT24" s="55"/>
      <c r="AU24" s="55"/>
      <c r="AV24" s="55"/>
      <c r="AW24" s="55"/>
      <c r="AX24" s="55"/>
      <c r="AY24" s="55"/>
      <c r="AZ24" s="55"/>
      <c r="BA24" s="140" t="s">
        <v>368</v>
      </c>
      <c r="BB24" s="96" t="s">
        <v>491</v>
      </c>
      <c r="BC24" s="96" t="s">
        <v>363</v>
      </c>
      <c r="BD24" s="96" t="s">
        <v>369</v>
      </c>
      <c r="BE24" s="96" t="s">
        <v>492</v>
      </c>
      <c r="BF24" s="96" t="s">
        <v>370</v>
      </c>
      <c r="BG24" s="130" t="s">
        <v>366</v>
      </c>
      <c r="BH24" s="131" t="s">
        <v>367</v>
      </c>
      <c r="BI24" s="124" t="s">
        <v>451</v>
      </c>
    </row>
    <row r="25" spans="1:61" ht="27.75" customHeight="1" thickBot="1">
      <c r="A25" s="20"/>
      <c r="B25" s="330" t="s">
        <v>433</v>
      </c>
      <c r="C25" s="331"/>
      <c r="D25" s="331"/>
      <c r="E25" s="331"/>
      <c r="F25" s="331"/>
      <c r="G25" s="331"/>
      <c r="H25" s="331"/>
      <c r="I25" s="331"/>
      <c r="J25" s="331"/>
      <c r="K25" s="332"/>
      <c r="L25" s="332"/>
      <c r="M25" s="332"/>
      <c r="N25" s="332"/>
      <c r="O25" s="332"/>
      <c r="P25" s="305" t="s">
        <v>434</v>
      </c>
      <c r="Q25" s="305"/>
      <c r="R25" s="305"/>
      <c r="S25" s="305"/>
      <c r="T25" s="305"/>
      <c r="U25" s="306"/>
      <c r="V25" s="306"/>
      <c r="W25" s="306"/>
      <c r="X25" s="306"/>
      <c r="Y25" s="306"/>
      <c r="Z25" s="306"/>
      <c r="AA25" s="306"/>
      <c r="AB25" s="306"/>
      <c r="AC25" s="306"/>
      <c r="AD25" s="306"/>
      <c r="AE25" s="304" t="s">
        <v>415</v>
      </c>
      <c r="AF25" s="304"/>
      <c r="AG25" s="304"/>
      <c r="AH25" s="306"/>
      <c r="AI25" s="306"/>
      <c r="AJ25" s="306"/>
      <c r="AK25" s="306"/>
      <c r="AL25" s="333"/>
      <c r="AN25" s="55"/>
      <c r="AO25" s="55"/>
      <c r="AP25" s="55"/>
      <c r="AQ25" s="55"/>
      <c r="AR25" s="55"/>
      <c r="AS25" s="55"/>
      <c r="AT25" s="55"/>
      <c r="AU25" s="55"/>
      <c r="AV25" s="55"/>
      <c r="AW25" s="55"/>
      <c r="AX25" s="55"/>
      <c r="AY25" s="55"/>
      <c r="AZ25" s="55"/>
      <c r="BA25" s="139" t="s">
        <v>371</v>
      </c>
      <c r="BB25" s="98" t="s">
        <v>491</v>
      </c>
      <c r="BC25" s="98" t="s">
        <v>363</v>
      </c>
      <c r="BD25" s="98" t="s">
        <v>372</v>
      </c>
      <c r="BE25" s="98" t="s">
        <v>493</v>
      </c>
      <c r="BF25" s="98" t="s">
        <v>373</v>
      </c>
      <c r="BG25" s="128" t="s">
        <v>366</v>
      </c>
      <c r="BH25" s="129" t="s">
        <v>367</v>
      </c>
      <c r="BI25" s="124" t="s">
        <v>452</v>
      </c>
    </row>
    <row r="26" spans="1:61" ht="27.75" customHeight="1">
      <c r="A26" s="20"/>
      <c r="B26" s="307" t="s">
        <v>238</v>
      </c>
      <c r="C26" s="308"/>
      <c r="D26" s="308"/>
      <c r="E26" s="308"/>
      <c r="F26" s="309"/>
      <c r="G26" s="248" t="s">
        <v>238</v>
      </c>
      <c r="H26" s="248" t="s">
        <v>242</v>
      </c>
      <c r="I26" s="248"/>
      <c r="J26" s="248"/>
      <c r="K26" s="248"/>
      <c r="L26" s="248"/>
      <c r="M26" s="248"/>
      <c r="N26" s="248"/>
      <c r="O26" s="289"/>
      <c r="P26" s="289"/>
      <c r="Q26" s="289"/>
      <c r="R26" s="289"/>
      <c r="S26" s="289"/>
      <c r="T26" s="289"/>
      <c r="U26" s="290"/>
      <c r="V26" s="290"/>
      <c r="W26" s="290"/>
      <c r="X26" s="290"/>
      <c r="Y26" s="290"/>
      <c r="Z26" s="290"/>
      <c r="AA26" s="248"/>
      <c r="AB26" s="248"/>
      <c r="AC26" s="248"/>
      <c r="AD26" s="248"/>
      <c r="AE26" s="248"/>
      <c r="AF26" s="248"/>
      <c r="AG26" s="248"/>
      <c r="AH26" s="248"/>
      <c r="AI26" s="248"/>
      <c r="AJ26" s="248"/>
      <c r="AK26" s="248"/>
      <c r="AL26" s="291"/>
      <c r="AN26" s="55"/>
      <c r="AO26" s="55"/>
      <c r="AP26" s="55"/>
      <c r="AQ26" s="55"/>
      <c r="AR26" s="55"/>
      <c r="AS26" s="55"/>
      <c r="AT26" s="55"/>
      <c r="AU26" s="55"/>
      <c r="AV26" s="55"/>
      <c r="AW26" s="55"/>
      <c r="AX26" s="55"/>
      <c r="AY26" s="55"/>
      <c r="AZ26" s="55"/>
      <c r="BA26" s="140" t="s">
        <v>374</v>
      </c>
      <c r="BB26" s="96" t="s">
        <v>375</v>
      </c>
      <c r="BC26" s="96" t="s">
        <v>376</v>
      </c>
      <c r="BD26" s="96" t="s">
        <v>377</v>
      </c>
      <c r="BE26" s="96" t="s">
        <v>494</v>
      </c>
      <c r="BF26" s="96" t="s">
        <v>463</v>
      </c>
      <c r="BG26" s="130" t="s">
        <v>378</v>
      </c>
      <c r="BH26" s="131" t="s">
        <v>379</v>
      </c>
      <c r="BI26" s="124" t="s">
        <v>453</v>
      </c>
    </row>
    <row r="27" spans="1:61" ht="27.75" customHeight="1" thickBot="1">
      <c r="A27" s="20"/>
      <c r="B27" s="330" t="s">
        <v>433</v>
      </c>
      <c r="C27" s="331"/>
      <c r="D27" s="331"/>
      <c r="E27" s="331"/>
      <c r="F27" s="331"/>
      <c r="G27" s="331"/>
      <c r="H27" s="331"/>
      <c r="I27" s="331"/>
      <c r="J27" s="331"/>
      <c r="K27" s="332"/>
      <c r="L27" s="332"/>
      <c r="M27" s="332"/>
      <c r="N27" s="332"/>
      <c r="O27" s="332"/>
      <c r="P27" s="305" t="s">
        <v>434</v>
      </c>
      <c r="Q27" s="305"/>
      <c r="R27" s="305"/>
      <c r="S27" s="305"/>
      <c r="T27" s="305"/>
      <c r="U27" s="306"/>
      <c r="V27" s="306"/>
      <c r="W27" s="306"/>
      <c r="X27" s="306"/>
      <c r="Y27" s="306"/>
      <c r="Z27" s="306"/>
      <c r="AA27" s="306"/>
      <c r="AB27" s="306"/>
      <c r="AC27" s="306"/>
      <c r="AD27" s="306"/>
      <c r="AE27" s="304" t="s">
        <v>415</v>
      </c>
      <c r="AF27" s="304"/>
      <c r="AG27" s="304"/>
      <c r="AH27" s="306"/>
      <c r="AI27" s="306"/>
      <c r="AJ27" s="306"/>
      <c r="AK27" s="306"/>
      <c r="AL27" s="333"/>
      <c r="AN27" s="55"/>
      <c r="AO27" s="55"/>
      <c r="AP27" s="55"/>
      <c r="AQ27" s="55"/>
      <c r="AR27" s="55"/>
      <c r="AS27" s="55"/>
      <c r="AT27" s="55"/>
      <c r="AU27" s="55"/>
      <c r="AV27" s="55"/>
      <c r="AW27" s="55"/>
      <c r="AX27" s="55"/>
      <c r="AY27" s="55"/>
      <c r="AZ27" s="55"/>
      <c r="BA27" s="141" t="s">
        <v>380</v>
      </c>
      <c r="BB27" s="142" t="s">
        <v>375</v>
      </c>
      <c r="BC27" s="142" t="s">
        <v>376</v>
      </c>
      <c r="BD27" s="142" t="s">
        <v>381</v>
      </c>
      <c r="BE27" s="142" t="s">
        <v>495</v>
      </c>
      <c r="BF27" s="142" t="s">
        <v>464</v>
      </c>
      <c r="BG27" s="134" t="s">
        <v>378</v>
      </c>
      <c r="BH27" s="135" t="s">
        <v>379</v>
      </c>
      <c r="BI27" s="125" t="s">
        <v>454</v>
      </c>
    </row>
    <row r="28" spans="1:52" ht="27.75" customHeight="1">
      <c r="A28" s="20"/>
      <c r="B28" s="307" t="s">
        <v>238</v>
      </c>
      <c r="C28" s="308"/>
      <c r="D28" s="308"/>
      <c r="E28" s="308"/>
      <c r="F28" s="309"/>
      <c r="G28" s="248" t="s">
        <v>238</v>
      </c>
      <c r="H28" s="248" t="s">
        <v>242</v>
      </c>
      <c r="I28" s="248"/>
      <c r="J28" s="248"/>
      <c r="K28" s="248"/>
      <c r="L28" s="248"/>
      <c r="M28" s="248"/>
      <c r="N28" s="248"/>
      <c r="O28" s="289"/>
      <c r="P28" s="289"/>
      <c r="Q28" s="289"/>
      <c r="R28" s="289"/>
      <c r="S28" s="289"/>
      <c r="T28" s="289"/>
      <c r="U28" s="290"/>
      <c r="V28" s="290"/>
      <c r="W28" s="290"/>
      <c r="X28" s="290"/>
      <c r="Y28" s="290"/>
      <c r="Z28" s="290"/>
      <c r="AA28" s="248"/>
      <c r="AB28" s="248"/>
      <c r="AC28" s="248"/>
      <c r="AD28" s="248"/>
      <c r="AE28" s="248"/>
      <c r="AF28" s="248"/>
      <c r="AG28" s="248"/>
      <c r="AH28" s="248"/>
      <c r="AI28" s="248"/>
      <c r="AJ28" s="248"/>
      <c r="AK28" s="248"/>
      <c r="AL28" s="291"/>
      <c r="AN28" s="55"/>
      <c r="AO28" s="55"/>
      <c r="AP28" s="55"/>
      <c r="AQ28" s="55"/>
      <c r="AR28" s="55"/>
      <c r="AS28" s="55"/>
      <c r="AT28" s="55"/>
      <c r="AU28" s="55"/>
      <c r="AV28" s="55"/>
      <c r="AW28" s="55"/>
      <c r="AX28" s="55"/>
      <c r="AY28" s="55"/>
      <c r="AZ28" s="55"/>
    </row>
    <row r="29" spans="1:52" ht="27.75" customHeight="1" thickBot="1">
      <c r="A29" s="20"/>
      <c r="B29" s="330" t="s">
        <v>433</v>
      </c>
      <c r="C29" s="331"/>
      <c r="D29" s="331"/>
      <c r="E29" s="331"/>
      <c r="F29" s="331"/>
      <c r="G29" s="331"/>
      <c r="H29" s="331"/>
      <c r="I29" s="331"/>
      <c r="J29" s="331"/>
      <c r="K29" s="332"/>
      <c r="L29" s="332"/>
      <c r="M29" s="332"/>
      <c r="N29" s="332"/>
      <c r="O29" s="332"/>
      <c r="P29" s="305" t="s">
        <v>434</v>
      </c>
      <c r="Q29" s="305"/>
      <c r="R29" s="305"/>
      <c r="S29" s="305"/>
      <c r="T29" s="305"/>
      <c r="U29" s="306"/>
      <c r="V29" s="306"/>
      <c r="W29" s="306"/>
      <c r="X29" s="306"/>
      <c r="Y29" s="306"/>
      <c r="Z29" s="306"/>
      <c r="AA29" s="306"/>
      <c r="AB29" s="306"/>
      <c r="AC29" s="306"/>
      <c r="AD29" s="306"/>
      <c r="AE29" s="304" t="s">
        <v>415</v>
      </c>
      <c r="AF29" s="304"/>
      <c r="AG29" s="304"/>
      <c r="AH29" s="306"/>
      <c r="AI29" s="306"/>
      <c r="AJ29" s="306"/>
      <c r="AK29" s="306"/>
      <c r="AL29" s="333"/>
      <c r="AN29" s="55"/>
      <c r="AO29" s="55"/>
      <c r="AP29" s="55"/>
      <c r="AQ29" s="55"/>
      <c r="AR29" s="55"/>
      <c r="AS29" s="55"/>
      <c r="AT29" s="55"/>
      <c r="AU29" s="55"/>
      <c r="AV29" s="55"/>
      <c r="AW29" s="55"/>
      <c r="AX29" s="55"/>
      <c r="AY29" s="55"/>
      <c r="AZ29" s="55"/>
    </row>
    <row r="30" spans="1:52" ht="42.75" customHeight="1">
      <c r="A30" s="32"/>
      <c r="B30" s="328" t="s">
        <v>235</v>
      </c>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
      <c r="AN30" s="32"/>
      <c r="AO30" s="32"/>
      <c r="AP30" s="32"/>
      <c r="AQ30" s="32"/>
      <c r="AR30" s="32"/>
      <c r="AS30" s="32"/>
      <c r="AT30" s="32"/>
      <c r="AU30" s="32"/>
      <c r="AV30" s="32"/>
      <c r="AW30" s="32"/>
      <c r="AX30" s="32"/>
      <c r="AY30" s="32"/>
      <c r="AZ30" s="32"/>
    </row>
    <row r="31" spans="1:52" ht="35.25" customHeight="1">
      <c r="A31" s="55"/>
      <c r="B31" s="241" t="s">
        <v>273</v>
      </c>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55"/>
      <c r="AN31" s="55"/>
      <c r="AO31" s="55"/>
      <c r="AP31" s="55"/>
      <c r="AQ31" s="55"/>
      <c r="AR31" s="55"/>
      <c r="AS31" s="55"/>
      <c r="AT31" s="55"/>
      <c r="AU31" s="55"/>
      <c r="AV31" s="55"/>
      <c r="AW31" s="55"/>
      <c r="AX31" s="55"/>
      <c r="AY31" s="55"/>
      <c r="AZ31" s="55"/>
    </row>
    <row r="32" spans="1:52" s="102" customFormat="1" ht="27.75" customHeight="1">
      <c r="A32" s="101"/>
      <c r="B32" s="326" t="s">
        <v>234</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101"/>
      <c r="AN32" s="101"/>
      <c r="AO32" s="101"/>
      <c r="AP32" s="101"/>
      <c r="AQ32" s="101"/>
      <c r="AR32" s="101"/>
      <c r="AS32" s="101"/>
      <c r="AT32" s="101"/>
      <c r="AU32" s="101"/>
      <c r="AV32" s="101"/>
      <c r="AW32" s="101"/>
      <c r="AX32" s="101"/>
      <c r="AY32" s="101"/>
      <c r="AZ32" s="101"/>
    </row>
    <row r="33" spans="1:52" ht="23.25" customHeight="1">
      <c r="A33" s="55"/>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55"/>
      <c r="AN33" s="55"/>
      <c r="AO33" s="55"/>
      <c r="AP33" s="55"/>
      <c r="AQ33" s="55"/>
      <c r="AR33" s="55"/>
      <c r="AS33" s="55"/>
      <c r="AT33" s="55"/>
      <c r="AU33" s="55"/>
      <c r="AV33" s="55"/>
      <c r="AW33" s="55"/>
      <c r="AX33" s="55"/>
      <c r="AY33" s="55"/>
      <c r="AZ33" s="55"/>
    </row>
    <row r="34" spans="1:52" ht="10.5" customHeight="1">
      <c r="A34" s="32"/>
      <c r="B34" s="167" t="s">
        <v>75</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32"/>
      <c r="AN34" s="32"/>
      <c r="AO34" s="32"/>
      <c r="AP34" s="32"/>
      <c r="AQ34" s="32"/>
      <c r="AR34" s="32"/>
      <c r="AS34" s="32"/>
      <c r="AT34" s="32"/>
      <c r="AU34" s="32"/>
      <c r="AV34" s="32"/>
      <c r="AW34" s="32"/>
      <c r="AX34" s="32"/>
      <c r="AY34" s="32"/>
      <c r="AZ34" s="32"/>
    </row>
    <row r="35" spans="1:52" ht="27.75" customHeight="1">
      <c r="A35" s="32"/>
      <c r="B35" s="163" t="s">
        <v>77</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37"/>
      <c r="AL35" s="37"/>
      <c r="AM35" s="32"/>
      <c r="AN35" s="32"/>
      <c r="AO35" s="32"/>
      <c r="AP35" s="32"/>
      <c r="AQ35" s="32"/>
      <c r="AR35" s="32"/>
      <c r="AS35" s="32"/>
      <c r="AT35" s="32"/>
      <c r="AU35" s="32"/>
      <c r="AV35" s="32"/>
      <c r="AW35" s="32"/>
      <c r="AX35" s="32"/>
      <c r="AY35" s="32"/>
      <c r="AZ35" s="32"/>
    </row>
    <row r="36" spans="1:52" s="24" customFormat="1" ht="27.75" customHeight="1">
      <c r="A36" s="57"/>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57"/>
      <c r="AN36" s="57"/>
      <c r="AO36" s="57"/>
      <c r="AP36" s="57"/>
      <c r="AQ36" s="57"/>
      <c r="AR36" s="57"/>
      <c r="AS36" s="57"/>
      <c r="AT36" s="57"/>
      <c r="AU36" s="57"/>
      <c r="AV36" s="57"/>
      <c r="AW36" s="57"/>
      <c r="AX36" s="57"/>
      <c r="AY36" s="57"/>
      <c r="AZ36" s="57"/>
    </row>
    <row r="37" spans="1:52" ht="19.5">
      <c r="A37" s="32"/>
      <c r="B37" s="166" t="s">
        <v>78</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32"/>
      <c r="AN37" s="32"/>
      <c r="AO37" s="32"/>
      <c r="AP37" s="32"/>
      <c r="AQ37" s="32"/>
      <c r="AR37" s="32"/>
      <c r="AS37" s="32"/>
      <c r="AT37" s="32"/>
      <c r="AU37" s="32"/>
      <c r="AV37" s="32"/>
      <c r="AW37" s="32"/>
      <c r="AX37" s="32"/>
      <c r="AY37" s="32"/>
      <c r="AZ37" s="32"/>
    </row>
    <row r="38" spans="1:52" ht="26.25" customHeight="1">
      <c r="A38" s="55"/>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55"/>
      <c r="AN38" s="55"/>
      <c r="AO38" s="55"/>
      <c r="AP38" s="55"/>
      <c r="AQ38" s="55"/>
      <c r="AR38" s="55"/>
      <c r="AS38" s="55"/>
      <c r="AT38" s="55"/>
      <c r="AU38" s="55"/>
      <c r="AV38" s="55"/>
      <c r="AW38" s="55"/>
      <c r="AX38" s="55"/>
      <c r="AY38" s="55"/>
      <c r="AZ38" s="55"/>
    </row>
    <row r="39" spans="1:53" ht="11.25" customHeight="1">
      <c r="A39" s="32"/>
      <c r="B39" s="167" t="s">
        <v>438</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32"/>
      <c r="AN39" s="32"/>
      <c r="AO39" s="32"/>
      <c r="AP39" s="32"/>
      <c r="AQ39" s="32"/>
      <c r="AR39" s="32"/>
      <c r="AS39" s="32"/>
      <c r="AT39" s="32"/>
      <c r="AU39" s="32"/>
      <c r="AV39" s="32"/>
      <c r="AW39" s="32"/>
      <c r="AX39" s="32"/>
      <c r="AY39" s="32"/>
      <c r="AZ39" s="32"/>
      <c r="BA39" s="35" t="s">
        <v>241</v>
      </c>
    </row>
    <row r="40" spans="1:53" ht="19.5">
      <c r="A40" s="55"/>
      <c r="B40" s="157" t="s">
        <v>69</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55"/>
      <c r="AL40" s="55"/>
      <c r="AM40" s="55"/>
      <c r="AN40" s="55"/>
      <c r="AO40" s="55"/>
      <c r="AP40" s="55"/>
      <c r="AQ40" s="55"/>
      <c r="AR40" s="55"/>
      <c r="AS40" s="55"/>
      <c r="AT40" s="55"/>
      <c r="AU40" s="55"/>
      <c r="AV40" s="55"/>
      <c r="AW40" s="55"/>
      <c r="AX40" s="55"/>
      <c r="AY40" s="55"/>
      <c r="AZ40" s="55"/>
      <c r="BA40" s="58" t="s">
        <v>242</v>
      </c>
    </row>
    <row r="41" spans="1:52"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31"/>
      <c r="AN41" s="55"/>
      <c r="AO41" s="55"/>
      <c r="AP41" s="55"/>
      <c r="AQ41" s="55"/>
      <c r="AR41" s="55"/>
      <c r="AS41" s="55"/>
      <c r="AT41" s="55"/>
      <c r="AU41" s="55"/>
      <c r="AV41" s="55"/>
      <c r="AW41" s="55"/>
      <c r="AX41" s="55"/>
      <c r="AY41" s="55"/>
      <c r="AZ41" s="55"/>
    </row>
    <row r="42" spans="1:52" ht="19.5">
      <c r="A42" s="55"/>
      <c r="B42" s="165" t="s">
        <v>70</v>
      </c>
      <c r="C42" s="165"/>
      <c r="D42" s="165"/>
      <c r="E42" s="165"/>
      <c r="F42" s="165"/>
      <c r="G42" s="165"/>
      <c r="H42" s="165"/>
      <c r="I42" s="327"/>
      <c r="J42" s="327"/>
      <c r="K42" s="327"/>
      <c r="L42" s="327"/>
      <c r="M42" s="327"/>
      <c r="N42" s="327"/>
      <c r="O42" s="327"/>
      <c r="P42" s="327"/>
      <c r="Q42" s="327"/>
      <c r="R42" s="323"/>
      <c r="S42" s="323"/>
      <c r="T42" s="323"/>
      <c r="U42" s="323"/>
      <c r="V42" s="323"/>
      <c r="W42" s="323"/>
      <c r="X42" s="323"/>
      <c r="Y42" s="323"/>
      <c r="Z42" s="323"/>
      <c r="AA42" s="323"/>
      <c r="AB42" s="323"/>
      <c r="AC42" s="323"/>
      <c r="AD42" s="323"/>
      <c r="AE42" s="323"/>
      <c r="AF42" s="323"/>
      <c r="AG42" s="323"/>
      <c r="AH42" s="323"/>
      <c r="AI42" s="323"/>
      <c r="AJ42" s="323"/>
      <c r="AK42" s="323"/>
      <c r="AL42" s="323"/>
      <c r="AM42" s="55"/>
      <c r="AN42" s="55"/>
      <c r="AO42" s="55"/>
      <c r="AP42" s="55"/>
      <c r="AQ42" s="55"/>
      <c r="AR42" s="55"/>
      <c r="AS42" s="55"/>
      <c r="AT42" s="55"/>
      <c r="AU42" s="55"/>
      <c r="AV42" s="55"/>
      <c r="AW42" s="55"/>
      <c r="AX42" s="55"/>
      <c r="AY42" s="55"/>
      <c r="AZ42" s="55"/>
    </row>
    <row r="43" spans="1:52" ht="15">
      <c r="A43" s="55"/>
      <c r="B43" s="55"/>
      <c r="C43" s="55"/>
      <c r="D43" s="55"/>
      <c r="E43" s="55"/>
      <c r="F43" s="55"/>
      <c r="G43" s="55"/>
      <c r="H43" s="55"/>
      <c r="I43" s="151" t="s">
        <v>11</v>
      </c>
      <c r="J43" s="151"/>
      <c r="K43" s="151"/>
      <c r="L43" s="151"/>
      <c r="M43" s="151"/>
      <c r="N43" s="151"/>
      <c r="O43" s="151"/>
      <c r="P43" s="151"/>
      <c r="Q43" s="151"/>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row>
    <row r="44" spans="1:52" ht="19.5">
      <c r="A44" s="55"/>
      <c r="B44" s="152" t="s">
        <v>71</v>
      </c>
      <c r="C44" s="152"/>
      <c r="D44" s="152"/>
      <c r="E44" s="152"/>
      <c r="F44" s="152"/>
      <c r="G44" s="152"/>
      <c r="H44" s="152"/>
      <c r="I44" s="153"/>
      <c r="J44" s="153"/>
      <c r="K44" s="153"/>
      <c r="L44" s="153"/>
      <c r="M44" s="153"/>
      <c r="N44" s="153"/>
      <c r="O44" s="153"/>
      <c r="P44" s="153"/>
      <c r="Q44" s="153"/>
      <c r="R44" s="322"/>
      <c r="S44" s="322"/>
      <c r="T44" s="322"/>
      <c r="U44" s="322"/>
      <c r="V44" s="322"/>
      <c r="W44" s="322"/>
      <c r="X44" s="322"/>
      <c r="Y44" s="322"/>
      <c r="Z44" s="322"/>
      <c r="AA44" s="322"/>
      <c r="AB44" s="322"/>
      <c r="AC44" s="322"/>
      <c r="AD44" s="322"/>
      <c r="AE44" s="322"/>
      <c r="AF44" s="322"/>
      <c r="AG44" s="322"/>
      <c r="AH44" s="322"/>
      <c r="AI44" s="322"/>
      <c r="AJ44" s="322"/>
      <c r="AK44" s="322"/>
      <c r="AL44" s="322"/>
      <c r="AM44" s="55"/>
      <c r="AN44" s="55"/>
      <c r="AO44" s="55"/>
      <c r="AP44" s="55"/>
      <c r="AQ44" s="55"/>
      <c r="AR44" s="55"/>
      <c r="AS44" s="55"/>
      <c r="AT44" s="55"/>
      <c r="AU44" s="55"/>
      <c r="AV44" s="55"/>
      <c r="AW44" s="55"/>
      <c r="AX44" s="55"/>
      <c r="AY44" s="55"/>
      <c r="AZ44" s="55"/>
    </row>
    <row r="45" spans="1:52" ht="15">
      <c r="A45" s="55"/>
      <c r="B45" s="55"/>
      <c r="C45" s="55"/>
      <c r="D45" s="55"/>
      <c r="E45" s="55"/>
      <c r="F45" s="55"/>
      <c r="G45" s="55"/>
      <c r="H45" s="55"/>
      <c r="I45" s="160" t="s">
        <v>11</v>
      </c>
      <c r="J45" s="160"/>
      <c r="K45" s="160"/>
      <c r="L45" s="160"/>
      <c r="M45" s="160"/>
      <c r="N45" s="160"/>
      <c r="O45" s="160"/>
      <c r="P45" s="160"/>
      <c r="Q45" s="160"/>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row>
    <row r="46" spans="1:52" ht="6" customHeigh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row>
    <row r="47" spans="1:52" ht="6.75" customHeight="1">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5" customHeight="1">
      <c r="A48" s="28"/>
      <c r="B48" s="28"/>
      <c r="C48" s="28"/>
      <c r="D48" s="28"/>
      <c r="E48" s="28"/>
      <c r="F48" s="28"/>
      <c r="G48" s="28"/>
      <c r="H48" s="28"/>
      <c r="I48" s="28"/>
      <c r="J48" s="28"/>
      <c r="K48" s="28"/>
      <c r="L48" s="28"/>
      <c r="M48" s="28"/>
      <c r="N48" s="28"/>
      <c r="O48" s="28"/>
      <c r="P48" s="227" t="s">
        <v>49</v>
      </c>
      <c r="Q48" s="227"/>
      <c r="R48" s="227"/>
      <c r="S48" s="227"/>
      <c r="T48" s="227"/>
      <c r="U48" s="227"/>
      <c r="V48" s="169" t="s">
        <v>243</v>
      </c>
      <c r="W48" s="169"/>
      <c r="X48" s="169"/>
      <c r="Y48" s="169"/>
      <c r="Z48" s="169"/>
      <c r="AA48" s="169"/>
      <c r="AB48" s="169"/>
      <c r="AC48" s="169"/>
      <c r="AD48" s="33"/>
      <c r="AE48" s="29"/>
      <c r="AF48" s="29"/>
      <c r="AG48" s="29"/>
      <c r="AH48" s="29"/>
      <c r="AI48" s="29"/>
      <c r="AJ48" s="29"/>
      <c r="AK48" s="29"/>
      <c r="AL48" s="29"/>
      <c r="AM48" s="29"/>
      <c r="AN48" s="32"/>
      <c r="AO48" s="32"/>
      <c r="AP48" s="32"/>
      <c r="AQ48" s="32"/>
      <c r="AR48" s="32"/>
      <c r="AS48" s="32"/>
      <c r="AT48" s="32"/>
      <c r="AU48" s="32"/>
      <c r="AV48" s="32"/>
      <c r="AW48" s="32"/>
      <c r="AX48" s="32"/>
      <c r="AY48" s="32"/>
      <c r="AZ48" s="32"/>
    </row>
    <row r="49" spans="1:52" ht="12.75" customHeight="1">
      <c r="A49" s="158" t="s">
        <v>65</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32"/>
      <c r="AO49" s="32"/>
      <c r="AP49" s="32"/>
      <c r="AQ49" s="32"/>
      <c r="AR49" s="32"/>
      <c r="AS49" s="32"/>
      <c r="AT49" s="32"/>
      <c r="AU49" s="32"/>
      <c r="AV49" s="32"/>
      <c r="AW49" s="32"/>
      <c r="AX49" s="32"/>
      <c r="AY49" s="32"/>
      <c r="AZ49" s="32"/>
    </row>
    <row r="50" spans="1:52" s="26" customFormat="1" ht="16.5" customHeight="1">
      <c r="A50" s="168" t="str">
        <f>VLOOKUP($W$6,$BA$2:$BG$37,7,0)</f>
        <v>г.Брест</v>
      </c>
      <c r="B50" s="168"/>
      <c r="C50" s="168"/>
      <c r="D50" s="168"/>
      <c r="E50" s="168"/>
      <c r="F50" s="168"/>
      <c r="G50" s="168"/>
      <c r="H50" s="168"/>
      <c r="I50" s="104"/>
      <c r="J50" s="104"/>
      <c r="K50" s="104"/>
      <c r="L50" s="104"/>
      <c r="M50" s="104"/>
      <c r="N50" s="104"/>
      <c r="O50" s="104"/>
      <c r="P50" s="104"/>
      <c r="Q50" s="104"/>
      <c r="R50" s="104"/>
      <c r="S50" s="104"/>
      <c r="T50" s="104"/>
      <c r="U50" s="104"/>
      <c r="V50" s="104"/>
      <c r="W50" s="104"/>
      <c r="X50" s="104"/>
      <c r="Y50" s="104"/>
      <c r="Z50" s="104"/>
      <c r="AA50" s="105"/>
      <c r="AB50" s="105"/>
      <c r="AC50" s="105"/>
      <c r="AD50" s="159"/>
      <c r="AE50" s="159"/>
      <c r="AF50" s="159"/>
      <c r="AG50" s="159"/>
      <c r="AH50" s="159"/>
      <c r="AI50" s="159"/>
      <c r="AJ50" s="228" t="s">
        <v>63</v>
      </c>
      <c r="AK50" s="228"/>
      <c r="AL50" s="228"/>
      <c r="AM50" s="36"/>
      <c r="AN50" s="37"/>
      <c r="AO50" s="37"/>
      <c r="AP50" s="37"/>
      <c r="AQ50" s="37"/>
      <c r="AR50" s="37"/>
      <c r="AS50" s="37"/>
      <c r="AT50" s="37"/>
      <c r="AU50" s="37"/>
      <c r="AV50" s="37"/>
      <c r="AW50" s="37"/>
      <c r="AX50" s="37"/>
      <c r="AY50" s="37"/>
      <c r="AZ50" s="37"/>
    </row>
    <row r="51" spans="1:52" s="26" customFormat="1" ht="27.75" customHeight="1">
      <c r="A51" s="245" t="s">
        <v>382</v>
      </c>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36"/>
      <c r="AN51" s="37"/>
      <c r="AO51" s="37"/>
      <c r="AP51" s="37"/>
      <c r="AQ51" s="37"/>
      <c r="AR51" s="37"/>
      <c r="AS51" s="37"/>
      <c r="AT51" s="37"/>
      <c r="AU51" s="37"/>
      <c r="AV51" s="37"/>
      <c r="AW51" s="37"/>
      <c r="AX51" s="37"/>
      <c r="AY51" s="37"/>
      <c r="AZ51" s="37"/>
    </row>
    <row r="52" spans="1:52" s="26" customFormat="1" ht="24.75" customHeight="1">
      <c r="A52" s="246" t="str">
        <f>VLOOKUP($W$6,$BA$2:$BG$37,4,0)</f>
        <v>начальника Брестского областного управления Госпромнадзора Калишука Игоря Геннадьевича, </v>
      </c>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36"/>
      <c r="AN52" s="37"/>
      <c r="AO52" s="37"/>
      <c r="AP52" s="37"/>
      <c r="AQ52" s="37"/>
      <c r="AR52" s="37"/>
      <c r="AS52" s="37"/>
      <c r="AT52" s="37"/>
      <c r="AU52" s="37"/>
      <c r="AV52" s="37"/>
      <c r="AW52" s="37"/>
      <c r="AX52" s="37"/>
      <c r="AY52" s="37"/>
      <c r="AZ52" s="37"/>
    </row>
    <row r="53" spans="1:52" s="59" customFormat="1" ht="15.75" customHeight="1">
      <c r="A53" s="247" t="s">
        <v>383</v>
      </c>
      <c r="B53" s="247"/>
      <c r="C53" s="247"/>
      <c r="D53" s="247"/>
      <c r="E53" s="247"/>
      <c r="F53" s="247"/>
      <c r="G53" s="247"/>
      <c r="H53" s="247"/>
      <c r="I53" s="247"/>
      <c r="J53" s="247"/>
      <c r="K53" s="247"/>
      <c r="L53" s="247"/>
      <c r="M53" s="247"/>
      <c r="N53" s="247"/>
      <c r="O53" s="247"/>
      <c r="P53" s="246" t="str">
        <f>VLOOKUP($W$6,$BA$2:$BG$37,5,0)</f>
        <v>20.03.2024 г. № 43-03/2024</v>
      </c>
      <c r="Q53" s="246"/>
      <c r="R53" s="246"/>
      <c r="S53" s="246"/>
      <c r="T53" s="246"/>
      <c r="U53" s="246"/>
      <c r="V53" s="246"/>
      <c r="W53" s="246"/>
      <c r="X53" s="246"/>
      <c r="Y53" s="246"/>
      <c r="Z53" s="246"/>
      <c r="AA53" s="245" t="s">
        <v>384</v>
      </c>
      <c r="AB53" s="245"/>
      <c r="AC53" s="245"/>
      <c r="AD53" s="245"/>
      <c r="AE53" s="245"/>
      <c r="AF53" s="245"/>
      <c r="AG53" s="245"/>
      <c r="AH53" s="245"/>
      <c r="AI53" s="245"/>
      <c r="AJ53" s="245"/>
      <c r="AK53" s="245"/>
      <c r="AL53" s="245"/>
      <c r="AM53" s="14"/>
      <c r="AN53" s="32"/>
      <c r="AO53" s="32"/>
      <c r="AP53" s="32"/>
      <c r="AQ53" s="32"/>
      <c r="AR53" s="32"/>
      <c r="AS53" s="32"/>
      <c r="AT53" s="32"/>
      <c r="AU53" s="32"/>
      <c r="AV53" s="32"/>
      <c r="AW53" s="32"/>
      <c r="AX53" s="32"/>
      <c r="AY53" s="32"/>
      <c r="AZ53" s="37"/>
    </row>
    <row r="54" spans="1:52" ht="18"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8"/>
      <c r="AN54" s="32"/>
      <c r="AO54" s="32"/>
      <c r="AP54" s="32"/>
      <c r="AQ54" s="32"/>
      <c r="AR54" s="32"/>
      <c r="AS54" s="32"/>
      <c r="AT54" s="32"/>
      <c r="AU54" s="32"/>
      <c r="AV54" s="32"/>
      <c r="AW54" s="32"/>
      <c r="AX54" s="32"/>
      <c r="AY54" s="32"/>
      <c r="AZ54" s="37"/>
    </row>
    <row r="55" spans="1:52" ht="8.25" customHeight="1">
      <c r="A55" s="244" t="s">
        <v>44</v>
      </c>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103"/>
      <c r="AM55" s="18"/>
      <c r="AN55" s="32"/>
      <c r="AO55" s="32"/>
      <c r="AP55" s="32"/>
      <c r="AQ55" s="32"/>
      <c r="AR55" s="32"/>
      <c r="AS55" s="32"/>
      <c r="AT55" s="32"/>
      <c r="AU55" s="32"/>
      <c r="AV55" s="32"/>
      <c r="AW55" s="32"/>
      <c r="AX55" s="32"/>
      <c r="AY55" s="32"/>
      <c r="AZ55" s="37"/>
    </row>
    <row r="56" spans="1:53" s="59" customFormat="1" ht="15.75" customHeight="1">
      <c r="A56" s="146" t="s">
        <v>23</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
      <c r="AN56" s="32"/>
      <c r="AO56" s="32"/>
      <c r="AP56" s="32"/>
      <c r="AQ56" s="32"/>
      <c r="AR56" s="32"/>
      <c r="AS56" s="32"/>
      <c r="AT56" s="32"/>
      <c r="AU56" s="32"/>
      <c r="AV56" s="32"/>
      <c r="AW56" s="32"/>
      <c r="AX56" s="32"/>
      <c r="AY56" s="32"/>
      <c r="AZ56" s="37"/>
      <c r="BA56" s="52"/>
    </row>
    <row r="57" spans="1:53" ht="18.75"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8"/>
      <c r="AN57" s="32"/>
      <c r="AO57" s="32"/>
      <c r="AP57" s="32"/>
      <c r="AQ57" s="32"/>
      <c r="AR57" s="32"/>
      <c r="AS57" s="32"/>
      <c r="AT57" s="32"/>
      <c r="AU57" s="32"/>
      <c r="AV57" s="32"/>
      <c r="AW57" s="32"/>
      <c r="AX57" s="32"/>
      <c r="AY57" s="32"/>
      <c r="AZ57" s="37"/>
      <c r="BA57" s="52"/>
    </row>
    <row r="58" spans="1:53" s="19" customFormat="1" ht="8.25" customHeight="1">
      <c r="A58" s="192" t="s">
        <v>45</v>
      </c>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8"/>
      <c r="AN58" s="32"/>
      <c r="AO58" s="32"/>
      <c r="AP58" s="32"/>
      <c r="AQ58" s="32"/>
      <c r="AR58" s="32"/>
      <c r="AS58" s="32"/>
      <c r="AT58" s="32"/>
      <c r="AU58" s="32"/>
      <c r="AV58" s="32"/>
      <c r="AW58" s="32"/>
      <c r="AX58" s="32"/>
      <c r="AY58" s="32"/>
      <c r="AZ58" s="37"/>
      <c r="BA58" s="52"/>
    </row>
    <row r="59" spans="1:53" s="19" customFormat="1" ht="15" customHeight="1">
      <c r="A59" s="200" t="s">
        <v>38</v>
      </c>
      <c r="B59" s="200"/>
      <c r="C59" s="200"/>
      <c r="D59" s="200"/>
      <c r="E59" s="200"/>
      <c r="F59" s="200"/>
      <c r="G59" s="200"/>
      <c r="H59" s="200"/>
      <c r="I59" s="200"/>
      <c r="J59" s="200"/>
      <c r="K59" s="200"/>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18"/>
      <c r="AN59" s="32"/>
      <c r="AO59" s="32"/>
      <c r="AP59" s="32"/>
      <c r="AQ59" s="32"/>
      <c r="AR59" s="32"/>
      <c r="AS59" s="32"/>
      <c r="AT59" s="32"/>
      <c r="AU59" s="32"/>
      <c r="AV59" s="32"/>
      <c r="AW59" s="32"/>
      <c r="AX59" s="32"/>
      <c r="AY59" s="32"/>
      <c r="AZ59" s="37"/>
      <c r="BA59" s="52"/>
    </row>
    <row r="60" spans="1:53" s="63" customFormat="1" ht="8.25" customHeight="1">
      <c r="A60" s="211" t="s">
        <v>46</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14"/>
      <c r="AN60" s="32"/>
      <c r="AO60" s="32"/>
      <c r="AP60" s="32"/>
      <c r="AQ60" s="32"/>
      <c r="AR60" s="32"/>
      <c r="AS60" s="32"/>
      <c r="AT60" s="32"/>
      <c r="AU60" s="32"/>
      <c r="AV60" s="32"/>
      <c r="AW60" s="32"/>
      <c r="AX60" s="32"/>
      <c r="AY60" s="32"/>
      <c r="AZ60" s="37"/>
      <c r="BA60" s="52"/>
    </row>
    <row r="61" spans="1:53" s="63" customFormat="1" ht="12" customHeight="1">
      <c r="A61" s="213" t="s">
        <v>43</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14"/>
      <c r="AN61" s="32"/>
      <c r="AO61" s="32"/>
      <c r="AP61" s="32"/>
      <c r="AQ61" s="32"/>
      <c r="AR61" s="32"/>
      <c r="AS61" s="32"/>
      <c r="AT61" s="32"/>
      <c r="AU61" s="32"/>
      <c r="AV61" s="32"/>
      <c r="AW61" s="32"/>
      <c r="AX61" s="32"/>
      <c r="AY61" s="32"/>
      <c r="AZ61" s="37"/>
      <c r="BA61" s="52"/>
    </row>
    <row r="62" spans="1:53" s="63" customFormat="1" ht="13.5" customHeight="1">
      <c r="A62" s="210" t="s">
        <v>24</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14"/>
      <c r="AN62" s="32"/>
      <c r="AO62" s="32"/>
      <c r="AP62" s="32"/>
      <c r="AQ62" s="32"/>
      <c r="AR62" s="32"/>
      <c r="AS62" s="32"/>
      <c r="AT62" s="32"/>
      <c r="AU62" s="32"/>
      <c r="AV62" s="32"/>
      <c r="AW62" s="32"/>
      <c r="AX62" s="32"/>
      <c r="AY62" s="32"/>
      <c r="AZ62" s="37"/>
      <c r="BA62" s="52"/>
    </row>
    <row r="63" spans="1:53" s="63" customFormat="1" ht="16.5" customHeight="1">
      <c r="A63" s="144" t="s">
        <v>385</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
      <c r="AN63" s="32"/>
      <c r="AO63" s="32"/>
      <c r="AP63" s="32"/>
      <c r="AQ63" s="32"/>
      <c r="AR63" s="32"/>
      <c r="AS63" s="32"/>
      <c r="AT63" s="32"/>
      <c r="AU63" s="32"/>
      <c r="AV63" s="32"/>
      <c r="AW63" s="32"/>
      <c r="AX63" s="32"/>
      <c r="AY63" s="32"/>
      <c r="AZ63" s="37"/>
      <c r="BA63" s="52"/>
    </row>
    <row r="64" spans="1:52" s="19" customFormat="1" ht="4.5" customHeight="1">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38"/>
      <c r="AM64" s="18"/>
      <c r="AN64" s="32"/>
      <c r="AO64" s="32"/>
      <c r="AP64" s="32"/>
      <c r="AQ64" s="32"/>
      <c r="AR64" s="32"/>
      <c r="AS64" s="32"/>
      <c r="AT64" s="32"/>
      <c r="AU64" s="32"/>
      <c r="AV64" s="32"/>
      <c r="AW64" s="32"/>
      <c r="AX64" s="32"/>
      <c r="AY64" s="32"/>
      <c r="AZ64" s="37"/>
    </row>
    <row r="65" spans="1:52" s="19" customFormat="1" ht="35.25" customHeight="1">
      <c r="A65" s="164" t="s">
        <v>66</v>
      </c>
      <c r="B65" s="164"/>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54" t="s">
        <v>67</v>
      </c>
      <c r="AH65" s="154"/>
      <c r="AI65" s="154"/>
      <c r="AJ65" s="154"/>
      <c r="AK65" s="143">
        <v>1</v>
      </c>
      <c r="AL65" s="143"/>
      <c r="AM65" s="18"/>
      <c r="AN65" s="55"/>
      <c r="AO65" s="55"/>
      <c r="AP65" s="55"/>
      <c r="AQ65" s="55"/>
      <c r="AR65" s="55"/>
      <c r="AS65" s="55"/>
      <c r="AT65" s="55"/>
      <c r="AU65" s="55"/>
      <c r="AV65" s="55"/>
      <c r="AW65" s="55"/>
      <c r="AX65" s="55"/>
      <c r="AY65" s="55"/>
      <c r="AZ65" s="37"/>
    </row>
    <row r="66" spans="1:52" s="19" customFormat="1" ht="31.5" customHeight="1">
      <c r="A66" s="155" t="s">
        <v>79</v>
      </c>
      <c r="B66" s="155"/>
      <c r="C66" s="145"/>
      <c r="D66" s="145"/>
      <c r="E66" s="145"/>
      <c r="F66" s="145"/>
      <c r="G66" s="145"/>
      <c r="H66" s="145"/>
      <c r="I66" s="145"/>
      <c r="J66" s="145"/>
      <c r="K66" s="145"/>
      <c r="L66" s="145"/>
      <c r="M66" s="145"/>
      <c r="N66" s="145"/>
      <c r="O66" s="147"/>
      <c r="P66" s="147"/>
      <c r="Q66" s="147"/>
      <c r="R66" s="147"/>
      <c r="S66" s="147"/>
      <c r="T66" s="147"/>
      <c r="U66" s="147"/>
      <c r="V66" s="147"/>
      <c r="W66" s="147"/>
      <c r="X66" s="147"/>
      <c r="Y66" s="147"/>
      <c r="Z66" s="147"/>
      <c r="AA66" s="147"/>
      <c r="AB66" s="147"/>
      <c r="AC66" s="147"/>
      <c r="AD66" s="147"/>
      <c r="AE66" s="147"/>
      <c r="AF66" s="147"/>
      <c r="AG66" s="154" t="s">
        <v>67</v>
      </c>
      <c r="AH66" s="154"/>
      <c r="AI66" s="154"/>
      <c r="AJ66" s="154"/>
      <c r="AK66" s="143"/>
      <c r="AL66" s="143"/>
      <c r="AM66" s="18"/>
      <c r="AN66" s="55"/>
      <c r="AO66" s="55"/>
      <c r="AP66" s="55"/>
      <c r="AQ66" s="55"/>
      <c r="AR66" s="55"/>
      <c r="AS66" s="55"/>
      <c r="AT66" s="55"/>
      <c r="AU66" s="55"/>
      <c r="AV66" s="55"/>
      <c r="AW66" s="55"/>
      <c r="AX66" s="55"/>
      <c r="AY66" s="55"/>
      <c r="AZ66" s="55"/>
    </row>
    <row r="67" spans="1:52" s="19" customFormat="1" ht="26.25" customHeight="1">
      <c r="A67" s="148" t="s">
        <v>80</v>
      </c>
      <c r="B67" s="148"/>
      <c r="C67" s="145"/>
      <c r="D67" s="145"/>
      <c r="E67" s="145"/>
      <c r="F67" s="145"/>
      <c r="G67" s="145"/>
      <c r="H67" s="145"/>
      <c r="I67" s="145"/>
      <c r="J67" s="145"/>
      <c r="K67" s="145"/>
      <c r="L67" s="145"/>
      <c r="M67" s="145"/>
      <c r="N67" s="145"/>
      <c r="O67" s="147"/>
      <c r="P67" s="147"/>
      <c r="Q67" s="147"/>
      <c r="R67" s="147"/>
      <c r="S67" s="147"/>
      <c r="T67" s="147"/>
      <c r="U67" s="147"/>
      <c r="V67" s="147"/>
      <c r="W67" s="147"/>
      <c r="X67" s="147"/>
      <c r="Y67" s="147"/>
      <c r="Z67" s="147"/>
      <c r="AA67" s="147"/>
      <c r="AB67" s="147"/>
      <c r="AC67" s="147"/>
      <c r="AD67" s="147"/>
      <c r="AE67" s="147"/>
      <c r="AF67" s="147"/>
      <c r="AG67" s="154" t="s">
        <v>67</v>
      </c>
      <c r="AH67" s="154"/>
      <c r="AI67" s="154"/>
      <c r="AJ67" s="154"/>
      <c r="AK67" s="143"/>
      <c r="AL67" s="143"/>
      <c r="AM67" s="18"/>
      <c r="AN67" s="55"/>
      <c r="AO67" s="55"/>
      <c r="AP67" s="55"/>
      <c r="AQ67" s="55"/>
      <c r="AR67" s="55"/>
      <c r="AS67" s="55"/>
      <c r="AT67" s="55"/>
      <c r="AU67" s="55"/>
      <c r="AV67" s="55"/>
      <c r="AW67" s="55"/>
      <c r="AX67" s="55"/>
      <c r="AY67" s="55"/>
      <c r="AZ67" s="55"/>
    </row>
    <row r="68" spans="1:52" s="19" customFormat="1" ht="26.25" customHeight="1">
      <c r="A68" s="148" t="s">
        <v>83</v>
      </c>
      <c r="B68" s="148"/>
      <c r="C68" s="145"/>
      <c r="D68" s="145"/>
      <c r="E68" s="145"/>
      <c r="F68" s="145"/>
      <c r="G68" s="145"/>
      <c r="H68" s="145"/>
      <c r="I68" s="145"/>
      <c r="J68" s="145"/>
      <c r="K68" s="145"/>
      <c r="L68" s="145"/>
      <c r="M68" s="145"/>
      <c r="N68" s="145"/>
      <c r="O68" s="147"/>
      <c r="P68" s="147"/>
      <c r="Q68" s="147"/>
      <c r="R68" s="147"/>
      <c r="S68" s="147"/>
      <c r="T68" s="147"/>
      <c r="U68" s="147"/>
      <c r="V68" s="147"/>
      <c r="W68" s="147"/>
      <c r="X68" s="147"/>
      <c r="Y68" s="147"/>
      <c r="Z68" s="147"/>
      <c r="AA68" s="147"/>
      <c r="AB68" s="147"/>
      <c r="AC68" s="147"/>
      <c r="AD68" s="147"/>
      <c r="AE68" s="147"/>
      <c r="AF68" s="147"/>
      <c r="AG68" s="154" t="s">
        <v>67</v>
      </c>
      <c r="AH68" s="154"/>
      <c r="AI68" s="154"/>
      <c r="AJ68" s="154"/>
      <c r="AK68" s="143"/>
      <c r="AL68" s="143"/>
      <c r="AM68" s="18"/>
      <c r="AN68" s="55"/>
      <c r="AO68" s="55"/>
      <c r="AP68" s="55"/>
      <c r="AQ68" s="55"/>
      <c r="AR68" s="55"/>
      <c r="AS68" s="55"/>
      <c r="AT68" s="55"/>
      <c r="AU68" s="55"/>
      <c r="AV68" s="55"/>
      <c r="AW68" s="55"/>
      <c r="AX68" s="55"/>
      <c r="AY68" s="55"/>
      <c r="AZ68" s="55"/>
    </row>
    <row r="69" spans="1:52" s="19" customFormat="1" ht="26.25" customHeight="1">
      <c r="A69" s="148" t="s">
        <v>81</v>
      </c>
      <c r="B69" s="148"/>
      <c r="C69" s="145"/>
      <c r="D69" s="145"/>
      <c r="E69" s="145"/>
      <c r="F69" s="145"/>
      <c r="G69" s="145"/>
      <c r="H69" s="145"/>
      <c r="I69" s="145"/>
      <c r="J69" s="145"/>
      <c r="K69" s="145"/>
      <c r="L69" s="145"/>
      <c r="M69" s="145"/>
      <c r="N69" s="145"/>
      <c r="O69" s="147"/>
      <c r="P69" s="147"/>
      <c r="Q69" s="147"/>
      <c r="R69" s="147"/>
      <c r="S69" s="147"/>
      <c r="T69" s="147"/>
      <c r="U69" s="147"/>
      <c r="V69" s="147"/>
      <c r="W69" s="147"/>
      <c r="X69" s="147"/>
      <c r="Y69" s="147"/>
      <c r="Z69" s="147"/>
      <c r="AA69" s="147"/>
      <c r="AB69" s="147"/>
      <c r="AC69" s="147"/>
      <c r="AD69" s="147"/>
      <c r="AE69" s="147"/>
      <c r="AF69" s="147"/>
      <c r="AG69" s="154" t="s">
        <v>67</v>
      </c>
      <c r="AH69" s="154"/>
      <c r="AI69" s="154"/>
      <c r="AJ69" s="154"/>
      <c r="AK69" s="143"/>
      <c r="AL69" s="143"/>
      <c r="AM69" s="18"/>
      <c r="AN69" s="55"/>
      <c r="AO69" s="55"/>
      <c r="AP69" s="55"/>
      <c r="AQ69" s="55"/>
      <c r="AR69" s="55"/>
      <c r="AS69" s="55"/>
      <c r="AT69" s="55"/>
      <c r="AU69" s="55"/>
      <c r="AV69" s="55"/>
      <c r="AW69" s="55"/>
      <c r="AX69" s="55"/>
      <c r="AY69" s="55"/>
      <c r="AZ69" s="55"/>
    </row>
    <row r="70" spans="1:52" s="19" customFormat="1" ht="26.25" customHeight="1">
      <c r="A70" s="155" t="s">
        <v>82</v>
      </c>
      <c r="B70" s="155"/>
      <c r="C70" s="145"/>
      <c r="D70" s="145"/>
      <c r="E70" s="145"/>
      <c r="F70" s="145"/>
      <c r="G70" s="145"/>
      <c r="H70" s="145"/>
      <c r="I70" s="145"/>
      <c r="J70" s="145"/>
      <c r="K70" s="145"/>
      <c r="L70" s="145"/>
      <c r="M70" s="145"/>
      <c r="N70" s="145"/>
      <c r="O70" s="147"/>
      <c r="P70" s="147"/>
      <c r="Q70" s="147"/>
      <c r="R70" s="147"/>
      <c r="S70" s="147"/>
      <c r="T70" s="147"/>
      <c r="U70" s="147"/>
      <c r="V70" s="147"/>
      <c r="W70" s="147"/>
      <c r="X70" s="147"/>
      <c r="Y70" s="147"/>
      <c r="Z70" s="147"/>
      <c r="AA70" s="147"/>
      <c r="AB70" s="147"/>
      <c r="AC70" s="147"/>
      <c r="AD70" s="147"/>
      <c r="AE70" s="147"/>
      <c r="AF70" s="147"/>
      <c r="AG70" s="154" t="s">
        <v>67</v>
      </c>
      <c r="AH70" s="154"/>
      <c r="AI70" s="154"/>
      <c r="AJ70" s="154"/>
      <c r="AK70" s="143"/>
      <c r="AL70" s="143"/>
      <c r="AM70" s="18"/>
      <c r="AN70" s="55"/>
      <c r="AO70" s="55"/>
      <c r="AP70" s="55"/>
      <c r="AQ70" s="55"/>
      <c r="AR70" s="55"/>
      <c r="AS70" s="55"/>
      <c r="AT70" s="55"/>
      <c r="AU70" s="55"/>
      <c r="AV70" s="55"/>
      <c r="AW70" s="55"/>
      <c r="AX70" s="55"/>
      <c r="AY70" s="55"/>
      <c r="AZ70" s="55"/>
    </row>
    <row r="71" spans="1:52" s="19" customFormat="1" ht="26.25" customHeight="1">
      <c r="A71" s="155" t="s">
        <v>84</v>
      </c>
      <c r="B71" s="155"/>
      <c r="C71" s="145"/>
      <c r="D71" s="145"/>
      <c r="E71" s="145"/>
      <c r="F71" s="145"/>
      <c r="G71" s="145"/>
      <c r="H71" s="145"/>
      <c r="I71" s="145"/>
      <c r="J71" s="145"/>
      <c r="K71" s="145"/>
      <c r="L71" s="145"/>
      <c r="M71" s="145"/>
      <c r="N71" s="145"/>
      <c r="O71" s="147"/>
      <c r="P71" s="147"/>
      <c r="Q71" s="147"/>
      <c r="R71" s="147"/>
      <c r="S71" s="147"/>
      <c r="T71" s="147"/>
      <c r="U71" s="147"/>
      <c r="V71" s="147"/>
      <c r="W71" s="147"/>
      <c r="X71" s="147"/>
      <c r="Y71" s="147"/>
      <c r="Z71" s="147"/>
      <c r="AA71" s="147"/>
      <c r="AB71" s="147"/>
      <c r="AC71" s="147"/>
      <c r="AD71" s="147"/>
      <c r="AE71" s="147"/>
      <c r="AF71" s="147"/>
      <c r="AG71" s="154" t="s">
        <v>67</v>
      </c>
      <c r="AH71" s="154"/>
      <c r="AI71" s="154"/>
      <c r="AJ71" s="154"/>
      <c r="AK71" s="143"/>
      <c r="AL71" s="143"/>
      <c r="AM71" s="18"/>
      <c r="AN71" s="55"/>
      <c r="AO71" s="55"/>
      <c r="AP71" s="55"/>
      <c r="AQ71" s="55"/>
      <c r="AR71" s="55"/>
      <c r="AS71" s="55"/>
      <c r="AT71" s="55"/>
      <c r="AU71" s="55"/>
      <c r="AV71" s="55"/>
      <c r="AW71" s="55"/>
      <c r="AX71" s="55"/>
      <c r="AY71" s="55"/>
      <c r="AZ71" s="55"/>
    </row>
    <row r="72" spans="1:52" s="19" customFormat="1" ht="26.25" customHeight="1">
      <c r="A72" s="155" t="s">
        <v>85</v>
      </c>
      <c r="B72" s="155"/>
      <c r="C72" s="145"/>
      <c r="D72" s="145"/>
      <c r="E72" s="145"/>
      <c r="F72" s="145"/>
      <c r="G72" s="145"/>
      <c r="H72" s="145"/>
      <c r="I72" s="145"/>
      <c r="J72" s="145"/>
      <c r="K72" s="145"/>
      <c r="L72" s="145"/>
      <c r="M72" s="145"/>
      <c r="N72" s="145"/>
      <c r="O72" s="147"/>
      <c r="P72" s="147"/>
      <c r="Q72" s="147"/>
      <c r="R72" s="147"/>
      <c r="S72" s="147"/>
      <c r="T72" s="147"/>
      <c r="U72" s="147"/>
      <c r="V72" s="147"/>
      <c r="W72" s="147"/>
      <c r="X72" s="147"/>
      <c r="Y72" s="147"/>
      <c r="Z72" s="147"/>
      <c r="AA72" s="147"/>
      <c r="AB72" s="147"/>
      <c r="AC72" s="147"/>
      <c r="AD72" s="147"/>
      <c r="AE72" s="147"/>
      <c r="AF72" s="147"/>
      <c r="AG72" s="154" t="s">
        <v>67</v>
      </c>
      <c r="AH72" s="154"/>
      <c r="AI72" s="154"/>
      <c r="AJ72" s="154"/>
      <c r="AK72" s="143"/>
      <c r="AL72" s="143"/>
      <c r="AM72" s="18"/>
      <c r="AN72" s="55"/>
      <c r="AO72" s="55"/>
      <c r="AP72" s="55"/>
      <c r="AQ72" s="55"/>
      <c r="AR72" s="55"/>
      <c r="AS72" s="55"/>
      <c r="AT72" s="55"/>
      <c r="AU72" s="55"/>
      <c r="AV72" s="55"/>
      <c r="AW72" s="55"/>
      <c r="AX72" s="55"/>
      <c r="AY72" s="55"/>
      <c r="AZ72" s="55"/>
    </row>
    <row r="73" spans="1:52" s="60" customFormat="1" ht="13.5" customHeight="1">
      <c r="A73" s="144" t="s">
        <v>386</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06"/>
      <c r="AN73" s="37"/>
      <c r="AO73" s="37"/>
      <c r="AP73" s="37"/>
      <c r="AQ73" s="37"/>
      <c r="AR73" s="37"/>
      <c r="AS73" s="37"/>
      <c r="AT73" s="37"/>
      <c r="AU73" s="37"/>
      <c r="AV73" s="37"/>
      <c r="AW73" s="37"/>
      <c r="AX73" s="37"/>
      <c r="AY73" s="37"/>
      <c r="AZ73" s="37"/>
    </row>
    <row r="74" spans="1:58" s="63" customFormat="1" ht="15" customHeight="1">
      <c r="A74" s="144" t="s">
        <v>387</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06"/>
      <c r="AN74" s="32"/>
      <c r="AO74" s="32"/>
      <c r="AP74" s="32"/>
      <c r="AQ74" s="32"/>
      <c r="AR74" s="32"/>
      <c r="AS74" s="32"/>
      <c r="AT74" s="32"/>
      <c r="AU74" s="32"/>
      <c r="AV74" s="32"/>
      <c r="AW74" s="32"/>
      <c r="AX74" s="32"/>
      <c r="AY74" s="32"/>
      <c r="AZ74" s="32"/>
      <c r="BA74" s="61" t="s">
        <v>256</v>
      </c>
      <c r="BB74" s="62" t="s">
        <v>230</v>
      </c>
      <c r="BC74" s="62" t="s">
        <v>231</v>
      </c>
      <c r="BE74" s="63" t="s">
        <v>267</v>
      </c>
      <c r="BF74" s="63" t="s">
        <v>268</v>
      </c>
    </row>
    <row r="75" spans="1:58" s="63" customFormat="1" ht="12" customHeight="1">
      <c r="A75" s="149" t="s">
        <v>25</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
      <c r="AN75" s="32"/>
      <c r="AO75" s="32"/>
      <c r="AP75" s="32"/>
      <c r="AQ75" s="32"/>
      <c r="AR75" s="32"/>
      <c r="AS75" s="32"/>
      <c r="AT75" s="32"/>
      <c r="AU75" s="32"/>
      <c r="AV75" s="32"/>
      <c r="AW75" s="32"/>
      <c r="AX75" s="32"/>
      <c r="AY75" s="32"/>
      <c r="AZ75" s="32"/>
      <c r="BA75" s="64" t="s">
        <v>257</v>
      </c>
      <c r="BB75" s="65" t="s">
        <v>244</v>
      </c>
      <c r="BC75" s="66">
        <v>138.24</v>
      </c>
      <c r="BE75" s="64" t="s">
        <v>262</v>
      </c>
      <c r="BF75" s="64" t="s">
        <v>262</v>
      </c>
    </row>
    <row r="76" spans="1:58" s="63" customFormat="1" ht="51" customHeight="1">
      <c r="A76" s="144" t="s">
        <v>61</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06"/>
      <c r="AN76" s="32"/>
      <c r="AO76" s="32"/>
      <c r="AP76" s="32"/>
      <c r="AQ76" s="32"/>
      <c r="AR76" s="32"/>
      <c r="AS76" s="32"/>
      <c r="AT76" s="32"/>
      <c r="AU76" s="32"/>
      <c r="AV76" s="32"/>
      <c r="AW76" s="32"/>
      <c r="AX76" s="32"/>
      <c r="AY76" s="32"/>
      <c r="AZ76" s="32"/>
      <c r="BA76" s="64" t="s">
        <v>258</v>
      </c>
      <c r="BB76" s="65" t="s">
        <v>245</v>
      </c>
      <c r="BC76" s="66">
        <v>195.84</v>
      </c>
      <c r="BE76" s="67" t="s">
        <v>263</v>
      </c>
      <c r="BF76" s="67" t="s">
        <v>263</v>
      </c>
    </row>
    <row r="77" spans="1:58" s="63" customFormat="1" ht="15" customHeight="1">
      <c r="A77" s="364" t="s">
        <v>236</v>
      </c>
      <c r="B77" s="364"/>
      <c r="C77" s="364"/>
      <c r="D77" s="364"/>
      <c r="E77" s="364"/>
      <c r="F77" s="364"/>
      <c r="G77" s="364"/>
      <c r="H77" s="364"/>
      <c r="I77" s="364"/>
      <c r="J77" s="364"/>
      <c r="K77" s="364"/>
      <c r="L77" s="364"/>
      <c r="M77" s="364"/>
      <c r="N77" s="363" t="str">
        <f>SUBSTITUTE(PROPER(INDEX(n_4,MID(TEXT(AJ192,n0),1,1)+1)&amp;INDEX(n0x,MID(TEXT(AJ192,n0),2,1)+1,MID(TEXT(AJ192,n0),3,1)+1)&amp;IF(-MID(TEXT(AJ192,n0),1,3),"миллиард"&amp;VLOOKUP(MID(TEXT(AJ192,n0),3,1)*AND(MID(TEXT(AJ192,n0),2,1)-1),мил,2),"")&amp;INDEX(n_4,MID(TEXT(AJ192,n0),4,1)+1)&amp;INDEX(n0x,MID(TEXT(AJ192,n0),5,1)+1,MID(TEXT(AJ192,n0),6,1)+1)&amp;IF(-MID(TEXT(AJ192,n0),4,3),"миллион"&amp;VLOOKUP(MID(TEXT(AJ192,n0),6,1)*AND(MID(TEXT(AJ192,n0),5,1)-1),мил,2),"")&amp;INDEX(n_4,MID(TEXT(AJ192,n0),7,1)+1)&amp;INDEX(n1x,MID(TEXT(AJ192,n0),8,1)+1,MID(TEXT(AJ192,n0),9,1)+1)&amp;IF(-MID(TEXT(AJ192,n0),7,3),VLOOKUP(MID(TEXT(AJ192,n0),9,1)*AND(MID(TEXT(AJ192,n0),8,1)-1),тыс,2),"")&amp;INDEX(n_4,MID(TEXT(AJ192,n0),10,1)+1)&amp;INDEX(n0x,MID(TEXT(AJ192,n0),11,1)+1,MID(TEXT(AJ192,n0),12,1)+1)),"z"," ")&amp;IF(TRUNC(TEXT(AJ192,n0)),"","Ноль ")&amp;"рубл"&amp;VLOOKUP(MOD(MAX(MOD(MID(TEXT(AJ192,n0),11,2)-11,100),9),10),{0,"ь ";1,"я ";4,"ей "},2)&amp;RIGHT(TEXT(AJ192,n0),2)&amp;" копе"&amp;VLOOKUP(MOD(MAX(MOD(RIGHT(TEXT(AJ192,n0),2)-11,100),9),10),{0,"йка";1,"йки";4,"ек"},2)</f>
        <v>Ноль рублей 00 копеек</v>
      </c>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14" t="s">
        <v>26</v>
      </c>
      <c r="AM77" s="14"/>
      <c r="AN77" s="32"/>
      <c r="AO77" s="32"/>
      <c r="AP77" s="32"/>
      <c r="AQ77" s="32"/>
      <c r="AR77" s="32"/>
      <c r="AS77" s="32"/>
      <c r="AT77" s="32"/>
      <c r="AU77" s="32"/>
      <c r="AV77" s="32"/>
      <c r="AW77" s="32"/>
      <c r="AX77" s="32"/>
      <c r="AY77" s="32"/>
      <c r="AZ77" s="32"/>
      <c r="BA77" s="64" t="s">
        <v>259</v>
      </c>
      <c r="BB77" s="65" t="s">
        <v>246</v>
      </c>
      <c r="BC77" s="66">
        <v>257.28</v>
      </c>
      <c r="BE77" s="64" t="s">
        <v>264</v>
      </c>
      <c r="BF77" s="64" t="s">
        <v>264</v>
      </c>
    </row>
    <row r="78" spans="1:58" s="63" customFormat="1" ht="19.5" customHeight="1">
      <c r="A78" s="212" t="s">
        <v>27</v>
      </c>
      <c r="B78" s="212"/>
      <c r="C78" s="212"/>
      <c r="D78" s="212"/>
      <c r="E78" s="212"/>
      <c r="F78" s="212"/>
      <c r="G78" s="212"/>
      <c r="H78" s="212"/>
      <c r="I78" s="212"/>
      <c r="J78" s="14"/>
      <c r="K78" s="365" t="str">
        <f>SUBSTITUTE(PROPER(INDEX(n_4,MID(TEXT(AG151,n0),1,1)+1)&amp;INDEX(n0x,MID(TEXT(AG151,n0),2,1)+1,MID(TEXT(AG151,n0),3,1)+1)&amp;IF(-MID(TEXT(AG151,n0),1,3),"миллиард"&amp;VLOOKUP(MID(TEXT(AG151,n0),3,1)*AND(MID(TEXT(AG151,n0),2,1)-1),мил,2),"")&amp;INDEX(n_4,MID(TEXT(AG151,n0),4,1)+1)&amp;INDEX(n0x,MID(TEXT(AG151,n0),5,1)+1,MID(TEXT(AG151,n0),6,1)+1)&amp;IF(-MID(TEXT(AG151,n0),4,3),"миллион"&amp;VLOOKUP(MID(TEXT(AG151,n0),6,1)*AND(MID(TEXT(AG151,n0),5,1)-1),мил,2),"")&amp;INDEX(n_4,MID(TEXT(AG151,n0),7,1)+1)&amp;INDEX(n1x,MID(TEXT(AG151,n0),8,1)+1,MID(TEXT(AG151,n0),9,1)+1)&amp;IF(-MID(TEXT(AG151,n0),7,3),VLOOKUP(MID(TEXT(AG151,n0),9,1)*AND(MID(TEXT(AG151,n0),8,1)-1),тыс,2),"")&amp;INDEX(n_4,MID(TEXT(AG151,n0),10,1)+1)&amp;INDEX(n0x,MID(TEXT(AG151,n0),11,1)+1,MID(TEXT(AG151,n0),12,1)+1)),"z"," ")&amp;IF(TRUNC(TEXT(AG151,n0)),"","Ноль ")&amp;"рубл"&amp;VLOOKUP(MOD(MAX(MOD(MID(TEXT(AG151,n0),11,2)-11,100),9),10),{0,"ь ";1,"я ";4,"ей "},2)&amp;RIGHT(TEXT(AG151,n0),2)&amp;" копе"&amp;VLOOKUP(MOD(MAX(MOD(RIGHT(TEXT(AG151,n0),2)-11,100),9),10),{0,"йка";1,"йки";4,"ек"},2)</f>
        <v>Ноль рублей 00 копеек</v>
      </c>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14"/>
      <c r="AM78" s="14"/>
      <c r="AN78" s="32"/>
      <c r="AO78" s="32"/>
      <c r="AP78" s="32"/>
      <c r="AQ78" s="32"/>
      <c r="AR78" s="32"/>
      <c r="AS78" s="32"/>
      <c r="AT78" s="32"/>
      <c r="AU78" s="32"/>
      <c r="AV78" s="32"/>
      <c r="AW78" s="32"/>
      <c r="AX78" s="32"/>
      <c r="AY78" s="32"/>
      <c r="AZ78" s="32"/>
      <c r="BA78" s="64" t="s">
        <v>260</v>
      </c>
      <c r="BB78" s="65" t="s">
        <v>247</v>
      </c>
      <c r="BC78" s="66">
        <v>291.84</v>
      </c>
      <c r="BE78" s="64" t="s">
        <v>265</v>
      </c>
      <c r="BF78" s="64" t="s">
        <v>272</v>
      </c>
    </row>
    <row r="79" spans="1:58" s="63" customFormat="1" ht="39.75" customHeight="1">
      <c r="A79" s="144" t="s">
        <v>40</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06"/>
      <c r="AN79" s="32"/>
      <c r="AO79" s="32"/>
      <c r="AP79" s="32"/>
      <c r="AQ79" s="32"/>
      <c r="AR79" s="32"/>
      <c r="AS79" s="32"/>
      <c r="AT79" s="32"/>
      <c r="AU79" s="32"/>
      <c r="AV79" s="32"/>
      <c r="AW79" s="32"/>
      <c r="AX79" s="32"/>
      <c r="AY79" s="32"/>
      <c r="AZ79" s="32"/>
      <c r="BA79" s="68" t="s">
        <v>261</v>
      </c>
      <c r="BB79" s="65" t="s">
        <v>248</v>
      </c>
      <c r="BC79" s="66">
        <v>359.04</v>
      </c>
      <c r="BE79" s="68" t="s">
        <v>266</v>
      </c>
      <c r="BF79" s="64" t="s">
        <v>266</v>
      </c>
    </row>
    <row r="80" spans="1:55" s="63" customFormat="1" ht="64.5" customHeight="1">
      <c r="A80" s="144" t="s">
        <v>457</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06"/>
      <c r="AN80" s="32"/>
      <c r="AO80" s="32"/>
      <c r="AP80" s="32"/>
      <c r="AQ80" s="32"/>
      <c r="AR80" s="32"/>
      <c r="AS80" s="32"/>
      <c r="AT80" s="32"/>
      <c r="AU80" s="32"/>
      <c r="AV80" s="32"/>
      <c r="AW80" s="32"/>
      <c r="AX80" s="32"/>
      <c r="AY80" s="32"/>
      <c r="AZ80" s="32"/>
      <c r="BA80" s="64" t="s">
        <v>254</v>
      </c>
      <c r="BB80" s="65" t="s">
        <v>249</v>
      </c>
      <c r="BC80" s="66">
        <v>61.44</v>
      </c>
    </row>
    <row r="81" spans="1:55" s="63" customFormat="1" ht="70.5" customHeight="1" hidden="1">
      <c r="A81" s="193" t="s">
        <v>388</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06"/>
      <c r="AN81" s="32"/>
      <c r="AO81" s="32"/>
      <c r="AP81" s="32"/>
      <c r="AQ81" s="32"/>
      <c r="AR81" s="32"/>
      <c r="AS81" s="32"/>
      <c r="AT81" s="32"/>
      <c r="AU81" s="32"/>
      <c r="AV81" s="32"/>
      <c r="AW81" s="32"/>
      <c r="AX81" s="32"/>
      <c r="AY81" s="32"/>
      <c r="AZ81" s="32"/>
      <c r="BA81" s="64" t="s">
        <v>255</v>
      </c>
      <c r="BB81" s="65" t="s">
        <v>250</v>
      </c>
      <c r="BC81" s="66">
        <v>84.48</v>
      </c>
    </row>
    <row r="82" spans="1:55" s="19" customFormat="1" ht="13.5" customHeight="1">
      <c r="A82" s="144" t="s">
        <v>41</v>
      </c>
      <c r="B82" s="144"/>
      <c r="C82" s="144"/>
      <c r="D82" s="144"/>
      <c r="E82" s="144"/>
      <c r="F82" s="144"/>
      <c r="G82" s="144"/>
      <c r="H82" s="144"/>
      <c r="I82" s="144"/>
      <c r="J82" s="144"/>
      <c r="K82" s="144"/>
      <c r="L82" s="144"/>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18"/>
      <c r="AN82" s="32"/>
      <c r="AO82" s="32"/>
      <c r="AP82" s="32"/>
      <c r="AQ82" s="32"/>
      <c r="AR82" s="32"/>
      <c r="AS82" s="32"/>
      <c r="AT82" s="32"/>
      <c r="AU82" s="32"/>
      <c r="AV82" s="32"/>
      <c r="AW82" s="32"/>
      <c r="AX82" s="32"/>
      <c r="AY82" s="32"/>
      <c r="AZ82" s="32"/>
      <c r="BA82" s="40" t="s">
        <v>269</v>
      </c>
      <c r="BB82" s="34" t="s">
        <v>251</v>
      </c>
      <c r="BC82" s="43">
        <v>97.92</v>
      </c>
    </row>
    <row r="83" spans="1:55" s="69" customFormat="1" ht="11.25" customHeight="1">
      <c r="A83" s="150" t="s">
        <v>28</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56"/>
      <c r="AN83" s="32"/>
      <c r="AO83" s="32"/>
      <c r="AP83" s="32"/>
      <c r="AQ83" s="32"/>
      <c r="AR83" s="32"/>
      <c r="AS83" s="32"/>
      <c r="AT83" s="32"/>
      <c r="AU83" s="32"/>
      <c r="AV83" s="32"/>
      <c r="AW83" s="32"/>
      <c r="AX83" s="32"/>
      <c r="AY83" s="32"/>
      <c r="AZ83" s="32"/>
      <c r="BA83" s="64" t="s">
        <v>270</v>
      </c>
      <c r="BB83" s="65" t="s">
        <v>252</v>
      </c>
      <c r="BC83" s="66">
        <v>111.36</v>
      </c>
    </row>
    <row r="84" spans="1:55" s="63" customFormat="1" ht="11.25" customHeight="1">
      <c r="A84" s="144" t="s">
        <v>389</v>
      </c>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06"/>
      <c r="AN84" s="32"/>
      <c r="AO84" s="32"/>
      <c r="AP84" s="32"/>
      <c r="AQ84" s="32"/>
      <c r="AR84" s="32"/>
      <c r="AS84" s="32"/>
      <c r="AT84" s="32"/>
      <c r="AU84" s="32"/>
      <c r="AV84" s="32"/>
      <c r="AW84" s="32"/>
      <c r="AX84" s="32"/>
      <c r="AY84" s="32"/>
      <c r="AZ84" s="32"/>
      <c r="BA84" s="64" t="s">
        <v>271</v>
      </c>
      <c r="BB84" s="65" t="s">
        <v>253</v>
      </c>
      <c r="BC84" s="66">
        <v>120.96</v>
      </c>
    </row>
    <row r="85" spans="1:59" s="63" customFormat="1" ht="11.25" customHeight="1">
      <c r="A85" s="144" t="s">
        <v>29</v>
      </c>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06"/>
      <c r="AN85" s="32"/>
      <c r="AO85" s="32"/>
      <c r="AP85" s="32"/>
      <c r="AQ85" s="32"/>
      <c r="AR85" s="32"/>
      <c r="AS85" s="32"/>
      <c r="AT85" s="32"/>
      <c r="AU85" s="32"/>
      <c r="AV85" s="32"/>
      <c r="AW85" s="32"/>
      <c r="AX85" s="32"/>
      <c r="AY85" s="32"/>
      <c r="AZ85" s="32"/>
      <c r="BA85" s="32"/>
      <c r="BB85" s="32"/>
      <c r="BC85" s="32"/>
      <c r="BD85" s="32"/>
      <c r="BE85" s="32"/>
      <c r="BF85" s="32"/>
      <c r="BG85" s="32"/>
    </row>
    <row r="86" spans="1:59" s="63" customFormat="1" ht="27" customHeight="1">
      <c r="A86" s="144" t="s">
        <v>390</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06"/>
      <c r="AN86" s="32"/>
      <c r="AO86" s="32"/>
      <c r="AP86" s="32"/>
      <c r="AQ86" s="32"/>
      <c r="AR86" s="32"/>
      <c r="AS86" s="32"/>
      <c r="AT86" s="32"/>
      <c r="AU86" s="32"/>
      <c r="AV86" s="32"/>
      <c r="AW86" s="32"/>
      <c r="AX86" s="32"/>
      <c r="AY86" s="32"/>
      <c r="AZ86" s="32"/>
      <c r="BA86" s="32"/>
      <c r="BB86" s="32"/>
      <c r="BC86" s="32"/>
      <c r="BD86" s="32"/>
      <c r="BE86" s="32"/>
      <c r="BF86" s="32"/>
      <c r="BG86" s="32"/>
    </row>
    <row r="87" spans="1:59" s="63" customFormat="1" ht="27" customHeight="1" hidden="1">
      <c r="A87" s="193" t="s">
        <v>391</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06"/>
      <c r="AN87" s="32"/>
      <c r="AO87" s="32"/>
      <c r="AP87" s="32"/>
      <c r="AQ87" s="32"/>
      <c r="AR87" s="32"/>
      <c r="AS87" s="32"/>
      <c r="AT87" s="32"/>
      <c r="AU87" s="32"/>
      <c r="AV87" s="32"/>
      <c r="AW87" s="32"/>
      <c r="AX87" s="32"/>
      <c r="AY87" s="32"/>
      <c r="AZ87" s="32"/>
      <c r="BA87" s="32"/>
      <c r="BB87" s="32"/>
      <c r="BC87" s="32"/>
      <c r="BD87" s="32"/>
      <c r="BE87" s="32"/>
      <c r="BF87" s="32"/>
      <c r="BG87" s="32"/>
    </row>
    <row r="88" spans="1:59" s="63" customFormat="1" ht="26.25" customHeight="1">
      <c r="A88" s="174" t="s">
        <v>392</v>
      </c>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06"/>
      <c r="AN88" s="32"/>
      <c r="AO88" s="32"/>
      <c r="AP88" s="32"/>
      <c r="AQ88" s="32"/>
      <c r="AR88" s="32"/>
      <c r="AS88" s="32"/>
      <c r="AT88" s="32"/>
      <c r="AU88" s="32"/>
      <c r="AV88" s="32"/>
      <c r="AW88" s="32"/>
      <c r="AX88" s="32"/>
      <c r="AY88" s="32"/>
      <c r="AZ88" s="32"/>
      <c r="BA88" s="32"/>
      <c r="BB88" s="32"/>
      <c r="BC88" s="32"/>
      <c r="BD88" s="32"/>
      <c r="BE88" s="32"/>
      <c r="BF88" s="32"/>
      <c r="BG88" s="32"/>
    </row>
    <row r="89" spans="1:59" s="63" customFormat="1" ht="25.5" customHeight="1">
      <c r="A89" s="174" t="s">
        <v>393</v>
      </c>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06"/>
      <c r="AN89" s="32"/>
      <c r="AO89" s="32"/>
      <c r="AP89" s="32"/>
      <c r="AQ89" s="32"/>
      <c r="AR89" s="32"/>
      <c r="AS89" s="32"/>
      <c r="AT89" s="32"/>
      <c r="AU89" s="32"/>
      <c r="AV89" s="32"/>
      <c r="AW89" s="32"/>
      <c r="AX89" s="32"/>
      <c r="AY89" s="32"/>
      <c r="AZ89" s="32"/>
      <c r="BA89" s="32"/>
      <c r="BB89" s="32"/>
      <c r="BC89" s="32"/>
      <c r="BD89" s="32"/>
      <c r="BE89" s="32"/>
      <c r="BF89" s="32"/>
      <c r="BG89" s="32"/>
    </row>
    <row r="90" spans="1:59" s="63" customFormat="1" ht="38.25" customHeight="1" hidden="1">
      <c r="A90" s="193" t="s">
        <v>394</v>
      </c>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06"/>
      <c r="AN90" s="32"/>
      <c r="AO90" s="32"/>
      <c r="AP90" s="32"/>
      <c r="AQ90" s="32"/>
      <c r="AR90" s="32"/>
      <c r="AS90" s="32"/>
      <c r="AT90" s="32"/>
      <c r="AU90" s="32"/>
      <c r="AV90" s="32"/>
      <c r="AW90" s="32"/>
      <c r="AX90" s="32"/>
      <c r="AY90" s="32"/>
      <c r="AZ90" s="32"/>
      <c r="BA90" s="32"/>
      <c r="BB90" s="32"/>
      <c r="BC90" s="32"/>
      <c r="BD90" s="32"/>
      <c r="BE90" s="32"/>
      <c r="BF90" s="32"/>
      <c r="BG90" s="32"/>
    </row>
    <row r="91" spans="1:59" s="63" customFormat="1" ht="27" customHeight="1">
      <c r="A91" s="144" t="s">
        <v>395</v>
      </c>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06"/>
      <c r="AN91" s="32"/>
      <c r="AO91" s="32"/>
      <c r="AP91" s="32"/>
      <c r="AQ91" s="32"/>
      <c r="AR91" s="32"/>
      <c r="AS91" s="32"/>
      <c r="AT91" s="32"/>
      <c r="AU91" s="32"/>
      <c r="AV91" s="32"/>
      <c r="AW91" s="32"/>
      <c r="AX91" s="32"/>
      <c r="AY91" s="32"/>
      <c r="AZ91" s="32"/>
      <c r="BA91" s="32"/>
      <c r="BB91" s="32"/>
      <c r="BC91" s="32"/>
      <c r="BD91" s="32"/>
      <c r="BE91" s="32"/>
      <c r="BF91" s="32"/>
      <c r="BG91" s="32"/>
    </row>
    <row r="92" spans="1:59" s="63" customFormat="1" ht="38.25" customHeight="1">
      <c r="A92" s="174" t="s">
        <v>76</v>
      </c>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06"/>
      <c r="AN92" s="32"/>
      <c r="AO92" s="32"/>
      <c r="AP92" s="32"/>
      <c r="AQ92" s="32"/>
      <c r="AR92" s="32"/>
      <c r="AS92" s="32"/>
      <c r="AT92" s="32"/>
      <c r="AU92" s="32"/>
      <c r="AV92" s="32"/>
      <c r="AW92" s="32"/>
      <c r="AX92" s="32"/>
      <c r="AY92" s="32"/>
      <c r="AZ92" s="32"/>
      <c r="BA92" s="32"/>
      <c r="BB92" s="32"/>
      <c r="BC92" s="32"/>
      <c r="BD92" s="32"/>
      <c r="BE92" s="32"/>
      <c r="BF92" s="32"/>
      <c r="BG92" s="32"/>
    </row>
    <row r="93" spans="1:59" s="70" customFormat="1" ht="41.25" customHeight="1" hidden="1">
      <c r="A93" s="214" t="s">
        <v>76</v>
      </c>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106"/>
      <c r="AN93" s="32"/>
      <c r="AO93" s="32"/>
      <c r="AP93" s="32"/>
      <c r="AQ93" s="32"/>
      <c r="AR93" s="32"/>
      <c r="AS93" s="32"/>
      <c r="AT93" s="32"/>
      <c r="AU93" s="32"/>
      <c r="AV93" s="32"/>
      <c r="AW93" s="32"/>
      <c r="AX93" s="32"/>
      <c r="AY93" s="32"/>
      <c r="AZ93" s="32"/>
      <c r="BA93" s="32"/>
      <c r="BB93" s="32"/>
      <c r="BC93" s="32"/>
      <c r="BD93" s="32"/>
      <c r="BE93" s="32"/>
      <c r="BF93" s="32"/>
      <c r="BG93" s="32"/>
    </row>
    <row r="94" spans="1:59" s="63" customFormat="1" ht="105" customHeight="1">
      <c r="A94" s="174" t="s">
        <v>396</v>
      </c>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06"/>
      <c r="AN94" s="32"/>
      <c r="AO94" s="32"/>
      <c r="AP94" s="32"/>
      <c r="AQ94" s="32"/>
      <c r="AR94" s="32"/>
      <c r="AS94" s="32"/>
      <c r="AT94" s="32"/>
      <c r="AU94" s="32"/>
      <c r="AV94" s="32"/>
      <c r="AW94" s="32"/>
      <c r="AX94" s="32"/>
      <c r="AY94" s="32"/>
      <c r="AZ94" s="32"/>
      <c r="BA94" s="32"/>
      <c r="BB94" s="32"/>
      <c r="BC94" s="32"/>
      <c r="BD94" s="32"/>
      <c r="BE94" s="32"/>
      <c r="BF94" s="32"/>
      <c r="BG94" s="32"/>
    </row>
    <row r="95" spans="1:59" s="63" customFormat="1" ht="27.75" customHeight="1">
      <c r="A95" s="144" t="s">
        <v>397</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06"/>
      <c r="AN95" s="32"/>
      <c r="AO95" s="32"/>
      <c r="AP95" s="32"/>
      <c r="AQ95" s="32"/>
      <c r="AR95" s="32"/>
      <c r="AS95" s="32"/>
      <c r="AT95" s="32"/>
      <c r="AU95" s="32"/>
      <c r="AV95" s="32"/>
      <c r="AW95" s="32"/>
      <c r="AX95" s="32"/>
      <c r="AY95" s="32"/>
      <c r="AZ95" s="32"/>
      <c r="BA95" s="32"/>
      <c r="BB95" s="32"/>
      <c r="BC95" s="32"/>
      <c r="BD95" s="32"/>
      <c r="BE95" s="32"/>
      <c r="BF95" s="32"/>
      <c r="BG95" s="32"/>
    </row>
    <row r="96" spans="1:59" s="63" customFormat="1" ht="18" customHeight="1" hidden="1">
      <c r="A96" s="193" t="s">
        <v>398</v>
      </c>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06"/>
      <c r="AN96" s="32"/>
      <c r="AO96" s="32"/>
      <c r="AP96" s="32"/>
      <c r="AQ96" s="32"/>
      <c r="AR96" s="32"/>
      <c r="AS96" s="32"/>
      <c r="AT96" s="32"/>
      <c r="AU96" s="32"/>
      <c r="AV96" s="32"/>
      <c r="AW96" s="32"/>
      <c r="AX96" s="32"/>
      <c r="AY96" s="32"/>
      <c r="AZ96" s="32"/>
      <c r="BA96" s="32"/>
      <c r="BB96" s="32"/>
      <c r="BC96" s="32"/>
      <c r="BD96" s="32"/>
      <c r="BE96" s="32"/>
      <c r="BF96" s="32"/>
      <c r="BG96" s="32"/>
    </row>
    <row r="97" spans="1:59" s="63" customFormat="1" ht="208.5" customHeight="1">
      <c r="A97" s="144" t="s">
        <v>399</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06"/>
      <c r="AN97" s="32"/>
      <c r="AO97" s="32"/>
      <c r="AP97" s="32"/>
      <c r="AQ97" s="32"/>
      <c r="AR97" s="32"/>
      <c r="AS97" s="32"/>
      <c r="AT97" s="32"/>
      <c r="AU97" s="32"/>
      <c r="AV97" s="32"/>
      <c r="AW97" s="32"/>
      <c r="AX97" s="32"/>
      <c r="AY97" s="32"/>
      <c r="AZ97" s="32"/>
      <c r="BA97" s="32"/>
      <c r="BB97" s="32"/>
      <c r="BC97" s="32"/>
      <c r="BD97" s="32"/>
      <c r="BE97" s="32"/>
      <c r="BF97" s="32"/>
      <c r="BG97" s="32"/>
    </row>
    <row r="98" spans="1:59" s="63" customFormat="1" ht="14.25" customHeight="1">
      <c r="A98" s="210" t="s">
        <v>30</v>
      </c>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106"/>
      <c r="AN98" s="32"/>
      <c r="AO98" s="32"/>
      <c r="AP98" s="32"/>
      <c r="AQ98" s="32"/>
      <c r="AR98" s="32"/>
      <c r="AS98" s="32"/>
      <c r="AT98" s="32"/>
      <c r="AU98" s="32"/>
      <c r="AV98" s="32"/>
      <c r="AW98" s="32"/>
      <c r="AX98" s="32"/>
      <c r="AY98" s="32"/>
      <c r="AZ98" s="32"/>
      <c r="BA98" s="32"/>
      <c r="BB98" s="32"/>
      <c r="BC98" s="32"/>
      <c r="BD98" s="32"/>
      <c r="BE98" s="32"/>
      <c r="BF98" s="32"/>
      <c r="BG98" s="32"/>
    </row>
    <row r="99" spans="1:58" s="63" customFormat="1" ht="78.75" customHeight="1">
      <c r="A99" s="144" t="s">
        <v>400</v>
      </c>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06"/>
      <c r="AN99" s="32"/>
      <c r="AO99" s="32"/>
      <c r="AP99" s="32"/>
      <c r="AQ99" s="32"/>
      <c r="AR99" s="32"/>
      <c r="AS99" s="32"/>
      <c r="AT99" s="32"/>
      <c r="AU99" s="32"/>
      <c r="AV99" s="32"/>
      <c r="AW99" s="32"/>
      <c r="AX99" s="32"/>
      <c r="AY99" s="32"/>
      <c r="AZ99" s="32"/>
      <c r="BA99" s="32"/>
      <c r="BB99" s="32"/>
      <c r="BC99" s="32"/>
      <c r="BE99" s="118"/>
      <c r="BF99" s="118"/>
    </row>
    <row r="100" spans="1:59" s="63" customFormat="1" ht="12" customHeight="1">
      <c r="A100" s="194" t="s">
        <v>31</v>
      </c>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4"/>
      <c r="AN100" s="32"/>
      <c r="AO100" s="32"/>
      <c r="AP100" s="32"/>
      <c r="AQ100" s="32"/>
      <c r="AR100" s="32"/>
      <c r="AS100" s="32"/>
      <c r="AT100" s="32"/>
      <c r="AU100" s="32"/>
      <c r="AV100" s="32"/>
      <c r="AW100" s="32"/>
      <c r="AX100" s="32"/>
      <c r="AY100" s="32"/>
      <c r="AZ100" s="32"/>
      <c r="BA100" s="32"/>
      <c r="BB100" s="32"/>
      <c r="BC100" s="32"/>
      <c r="BD100" s="32"/>
      <c r="BE100" s="115"/>
      <c r="BF100" s="115"/>
      <c r="BG100" s="32"/>
    </row>
    <row r="101" spans="1:59" s="59" customFormat="1" ht="144" customHeight="1">
      <c r="A101" s="144" t="s">
        <v>401</v>
      </c>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
      <c r="AN101" s="32"/>
      <c r="AO101" s="32"/>
      <c r="AP101" s="32"/>
      <c r="AQ101" s="32"/>
      <c r="AR101" s="32"/>
      <c r="AS101" s="32"/>
      <c r="AT101" s="32"/>
      <c r="AU101" s="32"/>
      <c r="AV101" s="32"/>
      <c r="AW101" s="32"/>
      <c r="AX101" s="32"/>
      <c r="AY101" s="32"/>
      <c r="AZ101" s="32"/>
      <c r="BA101" s="32"/>
      <c r="BB101" s="32"/>
      <c r="BC101" s="32"/>
      <c r="BD101" s="32"/>
      <c r="BE101" s="32"/>
      <c r="BF101" s="32"/>
      <c r="BG101" s="32"/>
    </row>
    <row r="102" spans="1:59" s="59" customFormat="1" ht="11.25" customHeight="1">
      <c r="A102" s="149" t="s">
        <v>32</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
      <c r="AN102" s="32"/>
      <c r="AO102" s="32"/>
      <c r="AP102" s="32"/>
      <c r="AQ102" s="32"/>
      <c r="AR102" s="32"/>
      <c r="AS102" s="32"/>
      <c r="AT102" s="32"/>
      <c r="AU102" s="32"/>
      <c r="AV102" s="32"/>
      <c r="AW102" s="32"/>
      <c r="AX102" s="32"/>
      <c r="AY102" s="32"/>
      <c r="AZ102" s="32"/>
      <c r="BA102" s="32"/>
      <c r="BB102" s="32"/>
      <c r="BC102" s="32"/>
      <c r="BD102" s="32"/>
      <c r="BE102" s="32"/>
      <c r="BF102" s="32"/>
      <c r="BG102" s="32"/>
    </row>
    <row r="103" spans="1:59" s="59" customFormat="1" ht="12" customHeight="1">
      <c r="A103" s="210" t="s">
        <v>34</v>
      </c>
      <c r="B103" s="210"/>
      <c r="C103" s="210"/>
      <c r="D103" s="210"/>
      <c r="E103" s="210"/>
      <c r="F103" s="210"/>
      <c r="G103" s="210"/>
      <c r="H103" s="210"/>
      <c r="I103" s="210"/>
      <c r="J103" s="210"/>
      <c r="K103" s="210"/>
      <c r="L103" s="210"/>
      <c r="M103" s="210"/>
      <c r="N103" s="210"/>
      <c r="O103" s="210"/>
      <c r="P103" s="210"/>
      <c r="Q103" s="210"/>
      <c r="R103" s="210"/>
      <c r="S103" s="210"/>
      <c r="T103" s="210" t="s">
        <v>33</v>
      </c>
      <c r="U103" s="210"/>
      <c r="V103" s="210"/>
      <c r="W103" s="210"/>
      <c r="X103" s="210"/>
      <c r="Y103" s="210"/>
      <c r="Z103" s="210"/>
      <c r="AA103" s="210"/>
      <c r="AB103" s="210"/>
      <c r="AC103" s="210"/>
      <c r="AD103" s="210"/>
      <c r="AE103" s="210"/>
      <c r="AF103" s="210"/>
      <c r="AG103" s="210"/>
      <c r="AH103" s="210"/>
      <c r="AI103" s="210"/>
      <c r="AJ103" s="210"/>
      <c r="AK103" s="210"/>
      <c r="AL103" s="210"/>
      <c r="AM103" s="14"/>
      <c r="AN103" s="32"/>
      <c r="AO103" s="32"/>
      <c r="AP103" s="32"/>
      <c r="AQ103" s="32"/>
      <c r="AR103" s="32"/>
      <c r="AS103" s="32"/>
      <c r="AT103" s="32"/>
      <c r="AU103" s="32"/>
      <c r="AV103" s="32"/>
      <c r="AW103" s="32"/>
      <c r="AX103" s="32"/>
      <c r="AY103" s="32"/>
      <c r="AZ103" s="32"/>
      <c r="BA103" s="32"/>
      <c r="BB103" s="32"/>
      <c r="BC103" s="32"/>
      <c r="BD103" s="32"/>
      <c r="BE103" s="32"/>
      <c r="BF103" s="32"/>
      <c r="BG103" s="32"/>
    </row>
    <row r="104" spans="1:59" ht="46.5" customHeight="1">
      <c r="A104" s="207">
        <f>A54</f>
        <v>0</v>
      </c>
      <c r="B104" s="207"/>
      <c r="C104" s="207"/>
      <c r="D104" s="207"/>
      <c r="E104" s="207"/>
      <c r="F104" s="207"/>
      <c r="G104" s="207"/>
      <c r="H104" s="207"/>
      <c r="I104" s="207"/>
      <c r="J104" s="207"/>
      <c r="K104" s="207"/>
      <c r="L104" s="207"/>
      <c r="M104" s="207"/>
      <c r="N104" s="207"/>
      <c r="O104" s="207"/>
      <c r="P104" s="207"/>
      <c r="Q104" s="207"/>
      <c r="R104" s="116"/>
      <c r="S104" s="92"/>
      <c r="T104" s="259" t="str">
        <f>VLOOKUP($W$6,$BA$2:$BG$37,2,0)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104" s="259"/>
      <c r="V104" s="259"/>
      <c r="W104" s="259"/>
      <c r="X104" s="259"/>
      <c r="Y104" s="259"/>
      <c r="Z104" s="259"/>
      <c r="AA104" s="259"/>
      <c r="AB104" s="259"/>
      <c r="AC104" s="259"/>
      <c r="AD104" s="259"/>
      <c r="AE104" s="259"/>
      <c r="AF104" s="259"/>
      <c r="AG104" s="259"/>
      <c r="AH104" s="259"/>
      <c r="AI104" s="259"/>
      <c r="AJ104" s="259"/>
      <c r="AK104" s="259"/>
      <c r="AL104" s="259"/>
      <c r="AM104" s="91"/>
      <c r="AN104" s="32"/>
      <c r="AO104" s="32"/>
      <c r="AP104" s="32"/>
      <c r="AQ104" s="32"/>
      <c r="AR104" s="32"/>
      <c r="AS104" s="32"/>
      <c r="AT104" s="32"/>
      <c r="AU104" s="32"/>
      <c r="AV104" s="32"/>
      <c r="AW104" s="32"/>
      <c r="AX104" s="32"/>
      <c r="AY104" s="32"/>
      <c r="AZ104" s="32"/>
      <c r="BA104" s="32"/>
      <c r="BB104" s="32"/>
      <c r="BC104" s="32"/>
      <c r="BD104" s="32"/>
      <c r="BE104" s="32"/>
      <c r="BF104" s="32"/>
      <c r="BG104" s="32"/>
    </row>
    <row r="105" spans="1:59" ht="8.25" customHeight="1">
      <c r="A105" s="219" t="s">
        <v>42</v>
      </c>
      <c r="B105" s="219"/>
      <c r="C105" s="219"/>
      <c r="D105" s="219"/>
      <c r="E105" s="219"/>
      <c r="F105" s="219"/>
      <c r="G105" s="219"/>
      <c r="H105" s="219"/>
      <c r="I105" s="219"/>
      <c r="J105" s="219"/>
      <c r="K105" s="219"/>
      <c r="L105" s="53"/>
      <c r="M105" s="53"/>
      <c r="N105" s="53"/>
      <c r="O105" s="53"/>
      <c r="P105" s="53"/>
      <c r="Q105" s="53"/>
      <c r="R105" s="114"/>
      <c r="S105" s="92"/>
      <c r="T105" s="259"/>
      <c r="U105" s="259"/>
      <c r="V105" s="259"/>
      <c r="W105" s="259"/>
      <c r="X105" s="259"/>
      <c r="Y105" s="259"/>
      <c r="Z105" s="259"/>
      <c r="AA105" s="259"/>
      <c r="AB105" s="259"/>
      <c r="AC105" s="259"/>
      <c r="AD105" s="259"/>
      <c r="AE105" s="259"/>
      <c r="AF105" s="259"/>
      <c r="AG105" s="259"/>
      <c r="AH105" s="259"/>
      <c r="AI105" s="259"/>
      <c r="AJ105" s="259"/>
      <c r="AK105" s="259"/>
      <c r="AL105" s="259"/>
      <c r="AM105" s="91"/>
      <c r="AN105" s="32"/>
      <c r="AO105" s="32"/>
      <c r="AP105" s="32"/>
      <c r="AQ105" s="32"/>
      <c r="AR105" s="32"/>
      <c r="AS105" s="32"/>
      <c r="AT105" s="32"/>
      <c r="AU105" s="32"/>
      <c r="AV105" s="32"/>
      <c r="AW105" s="32"/>
      <c r="AX105" s="32"/>
      <c r="AY105" s="32"/>
      <c r="AZ105" s="32"/>
      <c r="BA105" s="32"/>
      <c r="BB105" s="32"/>
      <c r="BC105" s="32"/>
      <c r="BD105" s="32"/>
      <c r="BE105" s="32"/>
      <c r="BF105" s="32"/>
      <c r="BG105" s="32"/>
    </row>
    <row r="106" spans="1:59" ht="12.75" customHeight="1">
      <c r="A106" s="207" t="s">
        <v>37</v>
      </c>
      <c r="B106" s="207"/>
      <c r="C106" s="207"/>
      <c r="D106" s="207"/>
      <c r="E106" s="207"/>
      <c r="F106" s="207"/>
      <c r="G106" s="207"/>
      <c r="H106" s="207"/>
      <c r="I106" s="207"/>
      <c r="J106" s="207"/>
      <c r="K106" s="207"/>
      <c r="L106" s="207"/>
      <c r="M106" s="207"/>
      <c r="N106" s="207"/>
      <c r="O106" s="207"/>
      <c r="P106" s="207"/>
      <c r="Q106" s="207"/>
      <c r="R106" s="114"/>
      <c r="S106" s="92"/>
      <c r="T106" s="259"/>
      <c r="U106" s="259"/>
      <c r="V106" s="259"/>
      <c r="W106" s="259"/>
      <c r="X106" s="259"/>
      <c r="Y106" s="259"/>
      <c r="Z106" s="259"/>
      <c r="AA106" s="259"/>
      <c r="AB106" s="259"/>
      <c r="AC106" s="259"/>
      <c r="AD106" s="259"/>
      <c r="AE106" s="259"/>
      <c r="AF106" s="259"/>
      <c r="AG106" s="259"/>
      <c r="AH106" s="259"/>
      <c r="AI106" s="259"/>
      <c r="AJ106" s="259"/>
      <c r="AK106" s="259"/>
      <c r="AL106" s="259"/>
      <c r="AM106" s="14"/>
      <c r="AN106" s="32"/>
      <c r="AO106" s="32"/>
      <c r="AP106" s="32"/>
      <c r="AQ106" s="32"/>
      <c r="AR106" s="32"/>
      <c r="AS106" s="32"/>
      <c r="AT106" s="32"/>
      <c r="AU106" s="32"/>
      <c r="AV106" s="32"/>
      <c r="AW106" s="32"/>
      <c r="AX106" s="32"/>
      <c r="AY106" s="32"/>
      <c r="AZ106" s="32"/>
      <c r="BA106" s="32"/>
      <c r="BB106" s="32"/>
      <c r="BC106" s="32"/>
      <c r="BD106" s="32"/>
      <c r="BE106" s="32"/>
      <c r="BF106" s="32"/>
      <c r="BG106" s="32"/>
    </row>
    <row r="107" spans="1:59" ht="27" customHeight="1">
      <c r="A107" s="207">
        <f>B36</f>
        <v>0</v>
      </c>
      <c r="B107" s="207"/>
      <c r="C107" s="207"/>
      <c r="D107" s="207"/>
      <c r="E107" s="207"/>
      <c r="F107" s="207"/>
      <c r="G107" s="207"/>
      <c r="H107" s="207"/>
      <c r="I107" s="207"/>
      <c r="J107" s="207"/>
      <c r="K107" s="207"/>
      <c r="L107" s="207"/>
      <c r="M107" s="207"/>
      <c r="N107" s="207"/>
      <c r="O107" s="207"/>
      <c r="P107" s="207"/>
      <c r="Q107" s="207"/>
      <c r="R107" s="114"/>
      <c r="S107" s="92"/>
      <c r="T107" s="259"/>
      <c r="U107" s="259"/>
      <c r="V107" s="259"/>
      <c r="W107" s="259"/>
      <c r="X107" s="259"/>
      <c r="Y107" s="259"/>
      <c r="Z107" s="259"/>
      <c r="AA107" s="259"/>
      <c r="AB107" s="259"/>
      <c r="AC107" s="259"/>
      <c r="AD107" s="259"/>
      <c r="AE107" s="259"/>
      <c r="AF107" s="259"/>
      <c r="AG107" s="259"/>
      <c r="AH107" s="259"/>
      <c r="AI107" s="259"/>
      <c r="AJ107" s="259"/>
      <c r="AK107" s="259"/>
      <c r="AL107" s="259"/>
      <c r="AM107" s="14"/>
      <c r="AN107" s="32"/>
      <c r="AO107" s="32"/>
      <c r="AP107" s="32"/>
      <c r="AQ107" s="32"/>
      <c r="AR107" s="32"/>
      <c r="AS107" s="32"/>
      <c r="AT107" s="32"/>
      <c r="AU107" s="32"/>
      <c r="AV107" s="32"/>
      <c r="AW107" s="32"/>
      <c r="AX107" s="32"/>
      <c r="AY107" s="32"/>
      <c r="AZ107" s="32"/>
      <c r="BA107" s="32"/>
      <c r="BB107" s="32"/>
      <c r="BC107" s="32"/>
      <c r="BD107" s="32"/>
      <c r="BE107" s="32"/>
      <c r="BF107" s="32"/>
      <c r="BG107" s="32"/>
    </row>
    <row r="108" spans="1:59" ht="11.25" customHeight="1">
      <c r="A108" s="207" t="s">
        <v>39</v>
      </c>
      <c r="B108" s="207"/>
      <c r="C108" s="207"/>
      <c r="D108" s="207"/>
      <c r="E108" s="207"/>
      <c r="F108" s="207"/>
      <c r="G108" s="207"/>
      <c r="H108" s="207"/>
      <c r="I108" s="207"/>
      <c r="J108" s="207"/>
      <c r="K108" s="207"/>
      <c r="L108" s="207"/>
      <c r="M108" s="207"/>
      <c r="N108" s="207"/>
      <c r="O108" s="207"/>
      <c r="P108" s="207"/>
      <c r="Q108" s="207"/>
      <c r="R108" s="21"/>
      <c r="S108" s="92"/>
      <c r="T108" s="259"/>
      <c r="U108" s="259"/>
      <c r="V108" s="259"/>
      <c r="W108" s="259"/>
      <c r="X108" s="259"/>
      <c r="Y108" s="259"/>
      <c r="Z108" s="259"/>
      <c r="AA108" s="259"/>
      <c r="AB108" s="259"/>
      <c r="AC108" s="259"/>
      <c r="AD108" s="259"/>
      <c r="AE108" s="259"/>
      <c r="AF108" s="259"/>
      <c r="AG108" s="259"/>
      <c r="AH108" s="259"/>
      <c r="AI108" s="259"/>
      <c r="AJ108" s="259"/>
      <c r="AK108" s="259"/>
      <c r="AL108" s="259"/>
      <c r="AM108" s="90"/>
      <c r="AN108" s="32"/>
      <c r="AO108" s="32"/>
      <c r="AP108" s="32"/>
      <c r="AQ108" s="32"/>
      <c r="AR108" s="32"/>
      <c r="AS108" s="32"/>
      <c r="AT108" s="32"/>
      <c r="AU108" s="32"/>
      <c r="AV108" s="32"/>
      <c r="AW108" s="32"/>
      <c r="AX108" s="32"/>
      <c r="AY108" s="32"/>
      <c r="AZ108" s="32"/>
      <c r="BA108" s="32"/>
      <c r="BB108" s="32"/>
      <c r="BC108" s="32"/>
      <c r="BD108" s="32"/>
      <c r="BE108" s="32"/>
      <c r="BF108" s="32"/>
      <c r="BG108" s="32"/>
    </row>
    <row r="109" spans="1:59" s="26" customFormat="1" ht="25.5" customHeight="1">
      <c r="A109" s="207">
        <f>B38</f>
        <v>0</v>
      </c>
      <c r="B109" s="207"/>
      <c r="C109" s="207"/>
      <c r="D109" s="207"/>
      <c r="E109" s="207"/>
      <c r="F109" s="207"/>
      <c r="G109" s="207"/>
      <c r="H109" s="207"/>
      <c r="I109" s="207"/>
      <c r="J109" s="207"/>
      <c r="K109" s="207"/>
      <c r="L109" s="207"/>
      <c r="M109" s="207"/>
      <c r="N109" s="207"/>
      <c r="O109" s="207"/>
      <c r="P109" s="207"/>
      <c r="Q109" s="207"/>
      <c r="R109" s="117"/>
      <c r="S109" s="90"/>
      <c r="T109" s="259"/>
      <c r="U109" s="259"/>
      <c r="V109" s="259"/>
      <c r="W109" s="259"/>
      <c r="X109" s="259"/>
      <c r="Y109" s="259"/>
      <c r="Z109" s="259"/>
      <c r="AA109" s="259"/>
      <c r="AB109" s="259"/>
      <c r="AC109" s="259"/>
      <c r="AD109" s="259"/>
      <c r="AE109" s="259"/>
      <c r="AF109" s="259"/>
      <c r="AG109" s="259"/>
      <c r="AH109" s="259"/>
      <c r="AI109" s="259"/>
      <c r="AJ109" s="259"/>
      <c r="AK109" s="259"/>
      <c r="AL109" s="259"/>
      <c r="AM109" s="89"/>
      <c r="AN109" s="32"/>
      <c r="AO109" s="32"/>
      <c r="AP109" s="32"/>
      <c r="AQ109" s="32"/>
      <c r="AR109" s="32"/>
      <c r="AS109" s="32"/>
      <c r="AT109" s="32"/>
      <c r="AU109" s="32"/>
      <c r="AV109" s="32"/>
      <c r="AW109" s="32"/>
      <c r="AX109" s="32"/>
      <c r="AY109" s="32"/>
      <c r="AZ109" s="32"/>
      <c r="BA109" s="32"/>
      <c r="BB109" s="32"/>
      <c r="BC109" s="32"/>
      <c r="BD109" s="32"/>
      <c r="BE109" s="32"/>
      <c r="BF109" s="32"/>
      <c r="BG109" s="32"/>
    </row>
    <row r="110" spans="1:59" ht="19.5" customHeight="1">
      <c r="A110" s="207"/>
      <c r="B110" s="207"/>
      <c r="C110" s="207"/>
      <c r="D110" s="207"/>
      <c r="E110" s="207"/>
      <c r="F110" s="207"/>
      <c r="G110" s="207"/>
      <c r="H110" s="207"/>
      <c r="I110" s="207"/>
      <c r="J110" s="207"/>
      <c r="K110" s="207"/>
      <c r="L110" s="207"/>
      <c r="M110" s="207"/>
      <c r="N110" s="207"/>
      <c r="O110" s="207"/>
      <c r="P110" s="207"/>
      <c r="Q110" s="207"/>
      <c r="R110" s="114"/>
      <c r="S110" s="92"/>
      <c r="T110" s="259"/>
      <c r="U110" s="259"/>
      <c r="V110" s="259"/>
      <c r="W110" s="259"/>
      <c r="X110" s="259"/>
      <c r="Y110" s="259"/>
      <c r="Z110" s="259"/>
      <c r="AA110" s="259"/>
      <c r="AB110" s="259"/>
      <c r="AC110" s="259"/>
      <c r="AD110" s="259"/>
      <c r="AE110" s="259"/>
      <c r="AF110" s="259"/>
      <c r="AG110" s="259"/>
      <c r="AH110" s="259"/>
      <c r="AI110" s="259"/>
      <c r="AJ110" s="259"/>
      <c r="AK110" s="259"/>
      <c r="AL110" s="259"/>
      <c r="AM110" s="14"/>
      <c r="AN110" s="32"/>
      <c r="AO110" s="32"/>
      <c r="AP110" s="32"/>
      <c r="AQ110" s="32"/>
      <c r="AR110" s="32"/>
      <c r="AS110" s="32"/>
      <c r="AT110" s="32"/>
      <c r="AU110" s="32"/>
      <c r="AV110" s="32"/>
      <c r="AW110" s="32"/>
      <c r="AX110" s="32"/>
      <c r="AY110" s="32"/>
      <c r="AZ110" s="32"/>
      <c r="BA110" s="32"/>
      <c r="BB110" s="32"/>
      <c r="BC110" s="32"/>
      <c r="BD110" s="32"/>
      <c r="BE110" s="32"/>
      <c r="BF110" s="32"/>
      <c r="BG110" s="32"/>
    </row>
    <row r="111" spans="1:59" ht="14.25" customHeight="1">
      <c r="A111" s="207"/>
      <c r="B111" s="207"/>
      <c r="C111" s="207"/>
      <c r="D111" s="207"/>
      <c r="E111" s="207"/>
      <c r="F111" s="207"/>
      <c r="G111" s="207"/>
      <c r="H111" s="207"/>
      <c r="I111" s="207"/>
      <c r="J111" s="207"/>
      <c r="K111" s="207"/>
      <c r="L111" s="207"/>
      <c r="M111" s="207"/>
      <c r="N111" s="207"/>
      <c r="O111" s="207"/>
      <c r="P111" s="207"/>
      <c r="Q111" s="207"/>
      <c r="R111" s="114"/>
      <c r="S111" s="92"/>
      <c r="T111" s="259"/>
      <c r="U111" s="259"/>
      <c r="V111" s="259"/>
      <c r="W111" s="259"/>
      <c r="X111" s="259"/>
      <c r="Y111" s="259"/>
      <c r="Z111" s="259"/>
      <c r="AA111" s="259"/>
      <c r="AB111" s="259"/>
      <c r="AC111" s="259"/>
      <c r="AD111" s="259"/>
      <c r="AE111" s="259"/>
      <c r="AF111" s="259"/>
      <c r="AG111" s="259"/>
      <c r="AH111" s="259"/>
      <c r="AI111" s="259"/>
      <c r="AJ111" s="259"/>
      <c r="AK111" s="259"/>
      <c r="AL111" s="259"/>
      <c r="AM111" s="14"/>
      <c r="AN111" s="32"/>
      <c r="AO111" s="32"/>
      <c r="AP111" s="32"/>
      <c r="AQ111" s="32"/>
      <c r="AR111" s="32"/>
      <c r="AS111" s="32"/>
      <c r="AT111" s="32"/>
      <c r="AU111" s="32"/>
      <c r="AV111" s="32"/>
      <c r="AW111" s="32"/>
      <c r="AX111" s="32"/>
      <c r="AY111" s="32"/>
      <c r="AZ111" s="32"/>
      <c r="BA111" s="32"/>
      <c r="BB111" s="32"/>
      <c r="BC111" s="32"/>
      <c r="BD111" s="32"/>
      <c r="BE111" s="32"/>
      <c r="BF111" s="32"/>
      <c r="BG111" s="32"/>
    </row>
    <row r="112" spans="1:59" ht="15" customHeight="1">
      <c r="A112" s="207"/>
      <c r="B112" s="207"/>
      <c r="C112" s="207"/>
      <c r="D112" s="207"/>
      <c r="E112" s="207"/>
      <c r="F112" s="207"/>
      <c r="G112" s="207"/>
      <c r="H112" s="207"/>
      <c r="I112" s="207"/>
      <c r="J112" s="207"/>
      <c r="K112" s="207"/>
      <c r="L112" s="207"/>
      <c r="M112" s="207"/>
      <c r="N112" s="207"/>
      <c r="O112" s="207"/>
      <c r="P112" s="207"/>
      <c r="Q112" s="207"/>
      <c r="R112" s="114"/>
      <c r="S112" s="92"/>
      <c r="T112" s="259"/>
      <c r="U112" s="259"/>
      <c r="V112" s="259"/>
      <c r="W112" s="259"/>
      <c r="X112" s="259"/>
      <c r="Y112" s="259"/>
      <c r="Z112" s="259"/>
      <c r="AA112" s="259"/>
      <c r="AB112" s="259"/>
      <c r="AC112" s="259"/>
      <c r="AD112" s="259"/>
      <c r="AE112" s="259"/>
      <c r="AF112" s="259"/>
      <c r="AG112" s="259"/>
      <c r="AH112" s="259"/>
      <c r="AI112" s="259"/>
      <c r="AJ112" s="259"/>
      <c r="AK112" s="259"/>
      <c r="AL112" s="259"/>
      <c r="AM112" s="14"/>
      <c r="AN112" s="32"/>
      <c r="AO112" s="32"/>
      <c r="AP112" s="32"/>
      <c r="AQ112" s="32"/>
      <c r="AR112" s="32"/>
      <c r="AS112" s="32"/>
      <c r="AT112" s="32"/>
      <c r="AU112" s="32"/>
      <c r="AV112" s="32"/>
      <c r="AW112" s="32"/>
      <c r="AX112" s="32"/>
      <c r="AY112" s="32"/>
      <c r="AZ112" s="32"/>
      <c r="BA112" s="32"/>
      <c r="BB112" s="32"/>
      <c r="BC112" s="32"/>
      <c r="BD112" s="32"/>
      <c r="BE112" s="32"/>
      <c r="BF112" s="32"/>
      <c r="BG112" s="32"/>
    </row>
    <row r="113" spans="1:59" ht="13.5" customHeight="1">
      <c r="A113" s="207"/>
      <c r="B113" s="207"/>
      <c r="C113" s="207"/>
      <c r="D113" s="207"/>
      <c r="E113" s="207"/>
      <c r="F113" s="207"/>
      <c r="G113" s="207"/>
      <c r="H113" s="207"/>
      <c r="I113" s="207"/>
      <c r="J113" s="207"/>
      <c r="K113" s="207"/>
      <c r="L113" s="207"/>
      <c r="M113" s="207"/>
      <c r="N113" s="207"/>
      <c r="O113" s="207"/>
      <c r="P113" s="207"/>
      <c r="Q113" s="207"/>
      <c r="R113" s="114"/>
      <c r="S113" s="92"/>
      <c r="T113" s="92"/>
      <c r="U113" s="92"/>
      <c r="V113" s="92"/>
      <c r="W113" s="92"/>
      <c r="X113" s="92"/>
      <c r="Y113" s="92"/>
      <c r="Z113" s="92"/>
      <c r="AA113" s="92"/>
      <c r="AB113" s="92"/>
      <c r="AC113" s="92"/>
      <c r="AD113" s="92"/>
      <c r="AE113" s="92"/>
      <c r="AF113" s="92"/>
      <c r="AG113" s="92"/>
      <c r="AH113" s="92"/>
      <c r="AI113" s="92"/>
      <c r="AJ113" s="92"/>
      <c r="AK113" s="92"/>
      <c r="AL113" s="92"/>
      <c r="AM113" s="14"/>
      <c r="AN113" s="32"/>
      <c r="AO113" s="32"/>
      <c r="AP113" s="32"/>
      <c r="AQ113" s="32"/>
      <c r="AR113" s="32"/>
      <c r="AS113" s="32"/>
      <c r="AT113" s="32"/>
      <c r="AU113" s="32"/>
      <c r="AV113" s="32"/>
      <c r="AW113" s="32"/>
      <c r="AX113" s="32"/>
      <c r="AY113" s="32"/>
      <c r="AZ113" s="32"/>
      <c r="BA113" s="32"/>
      <c r="BB113" s="32"/>
      <c r="BC113" s="32"/>
      <c r="BD113" s="32"/>
      <c r="BE113" s="32"/>
      <c r="BF113" s="32"/>
      <c r="BG113" s="32"/>
    </row>
    <row r="114" spans="1:59" ht="10.5" customHeight="1">
      <c r="A114" s="207"/>
      <c r="B114" s="207"/>
      <c r="C114" s="207"/>
      <c r="D114" s="207"/>
      <c r="E114" s="207"/>
      <c r="F114" s="207"/>
      <c r="G114" s="207"/>
      <c r="H114" s="207"/>
      <c r="I114" s="207"/>
      <c r="J114" s="207"/>
      <c r="K114" s="207"/>
      <c r="L114" s="207"/>
      <c r="M114" s="207"/>
      <c r="N114" s="207"/>
      <c r="O114" s="207"/>
      <c r="P114" s="207"/>
      <c r="Q114" s="207"/>
      <c r="R114" s="114"/>
      <c r="S114" s="92"/>
      <c r="T114" s="114"/>
      <c r="U114" s="114"/>
      <c r="V114" s="114"/>
      <c r="W114" s="114"/>
      <c r="X114" s="114"/>
      <c r="Y114" s="114"/>
      <c r="Z114" s="114"/>
      <c r="AA114" s="114"/>
      <c r="AB114" s="114"/>
      <c r="AC114" s="114"/>
      <c r="AD114" s="114"/>
      <c r="AE114" s="114"/>
      <c r="AF114" s="114"/>
      <c r="AG114" s="114"/>
      <c r="AH114" s="114"/>
      <c r="AI114" s="114"/>
      <c r="AJ114" s="114"/>
      <c r="AK114" s="114"/>
      <c r="AL114" s="114"/>
      <c r="AM114" s="14"/>
      <c r="AN114" s="32"/>
      <c r="AO114" s="32"/>
      <c r="AP114" s="32"/>
      <c r="AQ114" s="32"/>
      <c r="AR114" s="32"/>
      <c r="AS114" s="32"/>
      <c r="AT114" s="32"/>
      <c r="AU114" s="32"/>
      <c r="AV114" s="32"/>
      <c r="AW114" s="32"/>
      <c r="AX114" s="32"/>
      <c r="AY114" s="32"/>
      <c r="AZ114" s="32"/>
      <c r="BA114" s="32"/>
      <c r="BB114" s="32"/>
      <c r="BC114" s="32"/>
      <c r="BD114" s="32"/>
      <c r="BE114" s="32"/>
      <c r="BF114" s="32"/>
      <c r="BG114" s="32"/>
    </row>
    <row r="115" spans="1:59" ht="1.5" customHeight="1">
      <c r="A115" s="25"/>
      <c r="B115" s="25"/>
      <c r="C115" s="25"/>
      <c r="D115" s="25"/>
      <c r="E115" s="25"/>
      <c r="F115" s="25"/>
      <c r="G115" s="25"/>
      <c r="H115" s="25"/>
      <c r="I115" s="25"/>
      <c r="J115" s="25"/>
      <c r="K115" s="25"/>
      <c r="L115" s="25"/>
      <c r="M115" s="25"/>
      <c r="N115" s="25"/>
      <c r="O115" s="25"/>
      <c r="P115" s="25"/>
      <c r="Q115" s="25"/>
      <c r="R115" s="114"/>
      <c r="S115" s="14"/>
      <c r="T115" s="292" t="str">
        <f>VLOOKUP($W$6,$BA$2:$BG$37,6,0)</f>
        <v>Начальник Брестского областного 
управления Госпромнадзора
___________________________ И.Г.Калишук</v>
      </c>
      <c r="U115" s="292"/>
      <c r="V115" s="292"/>
      <c r="W115" s="292"/>
      <c r="X115" s="292"/>
      <c r="Y115" s="292"/>
      <c r="Z115" s="292"/>
      <c r="AA115" s="292"/>
      <c r="AB115" s="292"/>
      <c r="AC115" s="292"/>
      <c r="AD115" s="292"/>
      <c r="AE115" s="292"/>
      <c r="AF115" s="292"/>
      <c r="AG115" s="292"/>
      <c r="AH115" s="292"/>
      <c r="AI115" s="292"/>
      <c r="AJ115" s="292"/>
      <c r="AK115" s="292"/>
      <c r="AL115" s="292"/>
      <c r="AM115" s="14"/>
      <c r="AN115" s="32"/>
      <c r="AO115" s="32"/>
      <c r="AP115" s="32"/>
      <c r="AQ115" s="32"/>
      <c r="AR115" s="32"/>
      <c r="AS115" s="32"/>
      <c r="AT115" s="32"/>
      <c r="AU115" s="32"/>
      <c r="AV115" s="32"/>
      <c r="AW115" s="32"/>
      <c r="AX115" s="32"/>
      <c r="AY115" s="32"/>
      <c r="AZ115" s="32"/>
      <c r="BA115" s="32"/>
      <c r="BB115" s="32"/>
      <c r="BC115" s="32"/>
      <c r="BD115" s="32"/>
      <c r="BE115" s="32"/>
      <c r="BF115" s="32"/>
      <c r="BG115" s="32"/>
    </row>
    <row r="116" spans="1:59" ht="19.5" customHeight="1">
      <c r="A116" s="201"/>
      <c r="B116" s="201"/>
      <c r="C116" s="201"/>
      <c r="D116" s="201"/>
      <c r="E116" s="201"/>
      <c r="F116" s="201"/>
      <c r="G116" s="201"/>
      <c r="H116" s="201"/>
      <c r="I116" s="201"/>
      <c r="J116" s="201"/>
      <c r="K116" s="201"/>
      <c r="L116" s="201"/>
      <c r="M116" s="201"/>
      <c r="N116" s="201"/>
      <c r="O116" s="201"/>
      <c r="P116" s="201"/>
      <c r="Q116" s="201"/>
      <c r="R116" s="114"/>
      <c r="S116" s="14"/>
      <c r="T116" s="292"/>
      <c r="U116" s="292"/>
      <c r="V116" s="292"/>
      <c r="W116" s="292"/>
      <c r="X116" s="292"/>
      <c r="Y116" s="292"/>
      <c r="Z116" s="292"/>
      <c r="AA116" s="292"/>
      <c r="AB116" s="292"/>
      <c r="AC116" s="292"/>
      <c r="AD116" s="292"/>
      <c r="AE116" s="292"/>
      <c r="AF116" s="292"/>
      <c r="AG116" s="292"/>
      <c r="AH116" s="292"/>
      <c r="AI116" s="292"/>
      <c r="AJ116" s="292"/>
      <c r="AK116" s="292"/>
      <c r="AL116" s="292"/>
      <c r="AM116" s="14"/>
      <c r="AN116" s="32"/>
      <c r="AO116" s="32"/>
      <c r="AP116" s="32"/>
      <c r="AQ116" s="32"/>
      <c r="AR116" s="32"/>
      <c r="AS116" s="32"/>
      <c r="AT116" s="32"/>
      <c r="AU116" s="32"/>
      <c r="AV116" s="32"/>
      <c r="AW116" s="32"/>
      <c r="AX116" s="32"/>
      <c r="AY116" s="32"/>
      <c r="AZ116" s="32"/>
      <c r="BA116" s="32"/>
      <c r="BB116" s="32"/>
      <c r="BC116" s="32"/>
      <c r="BD116" s="32"/>
      <c r="BE116" s="32"/>
      <c r="BF116" s="32"/>
      <c r="BG116" s="32"/>
    </row>
    <row r="117" spans="1:59" ht="25.5" customHeight="1">
      <c r="A117" s="202"/>
      <c r="B117" s="202"/>
      <c r="C117" s="202"/>
      <c r="D117" s="202"/>
      <c r="E117" s="202"/>
      <c r="F117" s="202"/>
      <c r="G117" s="202"/>
      <c r="H117" s="202"/>
      <c r="I117" s="202"/>
      <c r="J117" s="202"/>
      <c r="K117" s="202"/>
      <c r="L117" s="202"/>
      <c r="M117" s="202"/>
      <c r="N117" s="202"/>
      <c r="O117" s="202"/>
      <c r="P117" s="202"/>
      <c r="Q117" s="202"/>
      <c r="R117" s="18"/>
      <c r="S117" s="14"/>
      <c r="T117" s="292"/>
      <c r="U117" s="292"/>
      <c r="V117" s="292"/>
      <c r="W117" s="292"/>
      <c r="X117" s="292"/>
      <c r="Y117" s="292"/>
      <c r="Z117" s="292"/>
      <c r="AA117" s="292"/>
      <c r="AB117" s="292"/>
      <c r="AC117" s="292"/>
      <c r="AD117" s="292"/>
      <c r="AE117" s="292"/>
      <c r="AF117" s="292"/>
      <c r="AG117" s="292"/>
      <c r="AH117" s="292"/>
      <c r="AI117" s="292"/>
      <c r="AJ117" s="292"/>
      <c r="AK117" s="292"/>
      <c r="AL117" s="292"/>
      <c r="AM117" s="14"/>
      <c r="AN117" s="32"/>
      <c r="AO117" s="32"/>
      <c r="AP117" s="32"/>
      <c r="AQ117" s="32"/>
      <c r="AR117" s="32"/>
      <c r="AS117" s="32"/>
      <c r="AT117" s="32"/>
      <c r="AU117" s="32"/>
      <c r="AV117" s="32"/>
      <c r="AW117" s="32"/>
      <c r="AX117" s="32"/>
      <c r="AY117" s="32"/>
      <c r="AZ117" s="32"/>
      <c r="BA117" s="32"/>
      <c r="BB117" s="32"/>
      <c r="BC117" s="32"/>
      <c r="BD117" s="32"/>
      <c r="BE117" s="32"/>
      <c r="BF117" s="32"/>
      <c r="BG117" s="32"/>
    </row>
    <row r="118" spans="1:59" ht="30" customHeight="1">
      <c r="A118" s="54"/>
      <c r="B118" s="27" t="s">
        <v>35</v>
      </c>
      <c r="C118" s="18"/>
      <c r="D118" s="18"/>
      <c r="E118" s="18"/>
      <c r="F118" s="18"/>
      <c r="G118" s="18"/>
      <c r="H118" s="18"/>
      <c r="I118" s="18"/>
      <c r="J118" s="18"/>
      <c r="K118" s="18"/>
      <c r="L118" s="18"/>
      <c r="M118" s="18"/>
      <c r="N118" s="18"/>
      <c r="O118" s="18"/>
      <c r="P118" s="18"/>
      <c r="Q118" s="18"/>
      <c r="R118" s="18"/>
      <c r="S118" s="14"/>
      <c r="T118" s="292"/>
      <c r="U118" s="292"/>
      <c r="V118" s="292"/>
      <c r="W118" s="292"/>
      <c r="X118" s="292"/>
      <c r="Y118" s="292"/>
      <c r="Z118" s="292"/>
      <c r="AA118" s="292"/>
      <c r="AB118" s="292"/>
      <c r="AC118" s="292"/>
      <c r="AD118" s="292"/>
      <c r="AE118" s="292"/>
      <c r="AF118" s="292"/>
      <c r="AG118" s="292"/>
      <c r="AH118" s="292"/>
      <c r="AI118" s="292"/>
      <c r="AJ118" s="292"/>
      <c r="AK118" s="292"/>
      <c r="AL118" s="292"/>
      <c r="AM118" s="14"/>
      <c r="AN118" s="32"/>
      <c r="AO118" s="32"/>
      <c r="AP118" s="32"/>
      <c r="AQ118" s="32"/>
      <c r="AR118" s="32"/>
      <c r="AS118" s="32"/>
      <c r="AT118" s="32"/>
      <c r="AU118" s="32"/>
      <c r="AV118" s="32"/>
      <c r="AW118" s="32"/>
      <c r="AX118" s="32"/>
      <c r="AY118" s="32"/>
      <c r="AZ118" s="32"/>
      <c r="BA118" s="32"/>
      <c r="BB118" s="32"/>
      <c r="BC118" s="32"/>
      <c r="BD118" s="32"/>
      <c r="BE118" s="32"/>
      <c r="BF118" s="32"/>
      <c r="BG118" s="32"/>
    </row>
    <row r="119" spans="1:59" ht="15.75" customHeight="1">
      <c r="A119" s="208"/>
      <c r="B119" s="208"/>
      <c r="C119" s="208"/>
      <c r="D119" s="208"/>
      <c r="E119" s="208"/>
      <c r="F119" s="208"/>
      <c r="G119" s="208"/>
      <c r="H119" s="18"/>
      <c r="I119" s="18"/>
      <c r="J119" s="18"/>
      <c r="K119" s="202"/>
      <c r="L119" s="202"/>
      <c r="M119" s="202"/>
      <c r="N119" s="202"/>
      <c r="O119" s="202"/>
      <c r="P119" s="202"/>
      <c r="Q119" s="202"/>
      <c r="R119" s="202"/>
      <c r="S119" s="14"/>
      <c r="T119" s="88"/>
      <c r="U119" s="88"/>
      <c r="V119" s="88"/>
      <c r="W119" s="88"/>
      <c r="X119" s="88"/>
      <c r="Y119" s="88"/>
      <c r="Z119" s="88"/>
      <c r="AA119" s="88"/>
      <c r="AB119" s="88"/>
      <c r="AC119" s="88"/>
      <c r="AD119" s="107"/>
      <c r="AE119" s="107"/>
      <c r="AF119" s="107"/>
      <c r="AG119" s="107"/>
      <c r="AH119" s="107"/>
      <c r="AI119" s="107"/>
      <c r="AJ119" s="107"/>
      <c r="AK119" s="107"/>
      <c r="AL119" s="88"/>
      <c r="AM119" s="14"/>
      <c r="AN119" s="32"/>
      <c r="AO119" s="32"/>
      <c r="AP119" s="32"/>
      <c r="AQ119" s="32"/>
      <c r="AR119" s="32"/>
      <c r="AS119" s="32"/>
      <c r="AT119" s="32"/>
      <c r="AU119" s="32"/>
      <c r="AV119" s="32"/>
      <c r="AW119" s="32"/>
      <c r="AX119" s="32"/>
      <c r="AY119" s="32"/>
      <c r="AZ119" s="32"/>
      <c r="BA119" s="32"/>
      <c r="BB119" s="32"/>
      <c r="BC119" s="32"/>
      <c r="BD119" s="32"/>
      <c r="BE119" s="32"/>
      <c r="BF119" s="32"/>
      <c r="BG119" s="32"/>
    </row>
    <row r="120" spans="1:59" s="23" customFormat="1" ht="10.5" customHeight="1">
      <c r="A120" s="22"/>
      <c r="B120" s="22"/>
      <c r="C120" s="27" t="s">
        <v>11</v>
      </c>
      <c r="D120" s="22"/>
      <c r="E120" s="22"/>
      <c r="F120" s="22"/>
      <c r="G120" s="22"/>
      <c r="H120" s="22"/>
      <c r="I120" s="22"/>
      <c r="J120" s="22"/>
      <c r="K120" s="15"/>
      <c r="L120" s="15" t="s">
        <v>36</v>
      </c>
      <c r="M120" s="15"/>
      <c r="N120" s="16"/>
      <c r="O120" s="15"/>
      <c r="P120" s="15"/>
      <c r="Q120" s="15"/>
      <c r="R120" s="15"/>
      <c r="S120" s="15"/>
      <c r="T120" s="15"/>
      <c r="U120" s="15"/>
      <c r="V120" s="16"/>
      <c r="W120" s="15"/>
      <c r="X120" s="15"/>
      <c r="Y120" s="15"/>
      <c r="Z120" s="15"/>
      <c r="AA120" s="15"/>
      <c r="AB120" s="15"/>
      <c r="AC120" s="15"/>
      <c r="AD120" s="15"/>
      <c r="AE120" s="15"/>
      <c r="AF120" s="15"/>
      <c r="AG120" s="16"/>
      <c r="AH120" s="15"/>
      <c r="AI120" s="15"/>
      <c r="AJ120" s="15"/>
      <c r="AK120" s="15"/>
      <c r="AL120" s="15"/>
      <c r="AM120" s="15"/>
      <c r="AN120" s="32"/>
      <c r="AO120" s="32"/>
      <c r="AP120" s="32"/>
      <c r="AQ120" s="32"/>
      <c r="AR120" s="32"/>
      <c r="AS120" s="32"/>
      <c r="AT120" s="32"/>
      <c r="AU120" s="32"/>
      <c r="AV120" s="32"/>
      <c r="AW120" s="32"/>
      <c r="AX120" s="32"/>
      <c r="AY120" s="32"/>
      <c r="AZ120" s="32"/>
      <c r="BA120" s="32"/>
      <c r="BB120" s="32"/>
      <c r="BC120" s="32"/>
      <c r="BD120" s="32"/>
      <c r="BE120" s="32"/>
      <c r="BF120" s="32"/>
      <c r="BG120" s="32"/>
    </row>
    <row r="121" spans="1:59" ht="13.5" customHeight="1">
      <c r="A121" s="208"/>
      <c r="B121" s="208"/>
      <c r="C121" s="208"/>
      <c r="D121" s="208"/>
      <c r="E121" s="208"/>
      <c r="F121" s="208"/>
      <c r="G121" s="208"/>
      <c r="H121" s="208"/>
      <c r="I121" s="208"/>
      <c r="J121" s="18" t="s">
        <v>5</v>
      </c>
      <c r="K121" s="18"/>
      <c r="L121" s="18"/>
      <c r="M121" s="18"/>
      <c r="N121" s="18"/>
      <c r="O121" s="18"/>
      <c r="P121" s="18"/>
      <c r="Q121" s="18"/>
      <c r="R121" s="18"/>
      <c r="S121" s="14"/>
      <c r="T121" s="224"/>
      <c r="U121" s="224"/>
      <c r="V121" s="224"/>
      <c r="W121" s="224"/>
      <c r="X121" s="224"/>
      <c r="Y121" s="224"/>
      <c r="Z121" s="224"/>
      <c r="AA121" s="224"/>
      <c r="AB121" s="224"/>
      <c r="AC121" s="14" t="s">
        <v>5</v>
      </c>
      <c r="AD121" s="14"/>
      <c r="AE121" s="14"/>
      <c r="AF121" s="14"/>
      <c r="AG121" s="14"/>
      <c r="AH121" s="14"/>
      <c r="AI121" s="14"/>
      <c r="AJ121" s="14"/>
      <c r="AK121" s="14"/>
      <c r="AL121" s="14"/>
      <c r="AM121" s="14"/>
      <c r="AN121" s="32"/>
      <c r="AO121" s="32"/>
      <c r="AP121" s="32"/>
      <c r="AQ121" s="32"/>
      <c r="AR121" s="32"/>
      <c r="AS121" s="32"/>
      <c r="AT121" s="32"/>
      <c r="AU121" s="32"/>
      <c r="AV121" s="32"/>
      <c r="AW121" s="32"/>
      <c r="AX121" s="32"/>
      <c r="AY121" s="32"/>
      <c r="AZ121" s="32"/>
      <c r="BA121" s="32"/>
      <c r="BB121" s="32"/>
      <c r="BC121" s="32"/>
      <c r="BD121" s="32"/>
      <c r="BE121" s="32"/>
      <c r="BF121" s="32"/>
      <c r="BG121" s="32"/>
    </row>
    <row r="122" spans="1:59" ht="14.25" customHeight="1">
      <c r="A122" s="27" t="s">
        <v>12</v>
      </c>
      <c r="B122" s="18"/>
      <c r="C122" s="18"/>
      <c r="D122" s="18"/>
      <c r="E122" s="18"/>
      <c r="F122" s="18"/>
      <c r="G122" s="18"/>
      <c r="H122" s="18"/>
      <c r="I122" s="18"/>
      <c r="J122" s="18"/>
      <c r="K122" s="18"/>
      <c r="L122" s="18"/>
      <c r="M122" s="18"/>
      <c r="N122" s="18"/>
      <c r="O122" s="18"/>
      <c r="P122" s="18"/>
      <c r="Q122" s="18"/>
      <c r="R122" s="18"/>
      <c r="S122" s="14"/>
      <c r="T122" s="16" t="s">
        <v>12</v>
      </c>
      <c r="U122" s="14"/>
      <c r="V122" s="14"/>
      <c r="W122" s="14"/>
      <c r="X122" s="14"/>
      <c r="Y122" s="14"/>
      <c r="Z122" s="14"/>
      <c r="AA122" s="14"/>
      <c r="AB122" s="14"/>
      <c r="AC122" s="14"/>
      <c r="AD122" s="14"/>
      <c r="AE122" s="14"/>
      <c r="AF122" s="14"/>
      <c r="AG122" s="14"/>
      <c r="AH122" s="14"/>
      <c r="AI122" s="14"/>
      <c r="AJ122" s="14"/>
      <c r="AK122" s="14"/>
      <c r="AL122" s="14"/>
      <c r="AM122" s="14"/>
      <c r="AN122" s="32"/>
      <c r="AO122" s="32"/>
      <c r="AP122" s="32"/>
      <c r="AQ122" s="32"/>
      <c r="AR122" s="32"/>
      <c r="AS122" s="32"/>
      <c r="AT122" s="32"/>
      <c r="AU122" s="32"/>
      <c r="AV122" s="32"/>
      <c r="AW122" s="32"/>
      <c r="AX122" s="32"/>
      <c r="AY122" s="32"/>
      <c r="AZ122" s="32"/>
      <c r="BA122" s="32"/>
      <c r="BB122" s="32"/>
      <c r="BC122" s="32"/>
      <c r="BD122" s="32"/>
      <c r="BE122" s="32"/>
      <c r="BF122" s="32"/>
      <c r="BG122" s="32"/>
    </row>
    <row r="123" spans="1:59" s="59" customFormat="1" ht="10.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32"/>
      <c r="AO123" s="32"/>
      <c r="AP123" s="32"/>
      <c r="AQ123" s="32"/>
      <c r="AR123" s="32"/>
      <c r="AS123" s="32"/>
      <c r="AT123" s="32"/>
      <c r="AU123" s="32"/>
      <c r="AV123" s="32"/>
      <c r="AW123" s="32"/>
      <c r="AX123" s="32"/>
      <c r="AY123" s="32"/>
      <c r="AZ123" s="32"/>
      <c r="BA123" s="32"/>
      <c r="BB123" s="32"/>
      <c r="BC123" s="32"/>
      <c r="BD123" s="32"/>
      <c r="BE123" s="32"/>
      <c r="BF123" s="32"/>
      <c r="BG123" s="32"/>
    </row>
    <row r="124" spans="1:59" s="59" customFormat="1" ht="15" customHeight="1">
      <c r="A124" s="175" t="s">
        <v>47</v>
      </c>
      <c r="B124" s="175"/>
      <c r="C124" s="175"/>
      <c r="D124" s="175"/>
      <c r="E124" s="175"/>
      <c r="F124" s="175"/>
      <c r="G124" s="175"/>
      <c r="H124" s="175"/>
      <c r="I124" s="175"/>
      <c r="J124" s="175"/>
      <c r="K124" s="175"/>
      <c r="L124" s="175"/>
      <c r="M124" s="175"/>
      <c r="N124" s="175"/>
      <c r="O124" s="175"/>
      <c r="P124" s="175"/>
      <c r="Q124" s="72"/>
      <c r="R124" s="175" t="s">
        <v>1</v>
      </c>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3"/>
      <c r="AN124" s="32"/>
      <c r="AO124" s="32"/>
      <c r="AP124" s="32"/>
      <c r="AQ124" s="32"/>
      <c r="AR124" s="32"/>
      <c r="AS124" s="32"/>
      <c r="AT124" s="32"/>
      <c r="AU124" s="32"/>
      <c r="AV124" s="32"/>
      <c r="AW124" s="32"/>
      <c r="AX124" s="32"/>
      <c r="AY124" s="32"/>
      <c r="AZ124" s="32"/>
      <c r="BA124" s="32"/>
      <c r="BB124" s="32"/>
      <c r="BC124" s="32"/>
      <c r="BD124" s="32"/>
      <c r="BE124" s="32"/>
      <c r="BF124" s="32"/>
      <c r="BG124" s="32"/>
    </row>
    <row r="125" spans="1:59" s="59" customFormat="1" ht="91.5" customHeight="1">
      <c r="A125" s="293" t="str">
        <f>VLOOKUP($W$6,$BA$2:$BG$37,3,0)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25" s="293"/>
      <c r="C125" s="293"/>
      <c r="D125" s="293"/>
      <c r="E125" s="293"/>
      <c r="F125" s="293"/>
      <c r="G125" s="293"/>
      <c r="H125" s="293"/>
      <c r="I125" s="293"/>
      <c r="J125" s="293"/>
      <c r="K125" s="293"/>
      <c r="L125" s="293"/>
      <c r="M125" s="293"/>
      <c r="N125" s="293"/>
      <c r="O125" s="293"/>
      <c r="P125" s="293"/>
      <c r="Q125" s="72"/>
      <c r="R125" s="204">
        <f>A104</f>
        <v>0</v>
      </c>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13"/>
      <c r="AN125" s="32"/>
      <c r="AO125" s="32"/>
      <c r="AP125" s="32"/>
      <c r="AQ125" s="32"/>
      <c r="AR125" s="32"/>
      <c r="AS125" s="32"/>
      <c r="AT125" s="32"/>
      <c r="AU125" s="32"/>
      <c r="AV125" s="32"/>
      <c r="AW125" s="32"/>
      <c r="AX125" s="32"/>
      <c r="AY125" s="32"/>
      <c r="AZ125" s="32"/>
      <c r="BA125" s="32"/>
      <c r="BB125" s="32"/>
      <c r="BC125" s="32"/>
      <c r="BD125" s="32"/>
      <c r="BE125" s="32"/>
      <c r="BF125" s="32"/>
      <c r="BG125" s="32"/>
    </row>
    <row r="126" spans="1:59" s="59" customFormat="1" ht="8.25" customHeight="1">
      <c r="A126" s="293"/>
      <c r="B126" s="293"/>
      <c r="C126" s="293"/>
      <c r="D126" s="293"/>
      <c r="E126" s="293"/>
      <c r="F126" s="293"/>
      <c r="G126" s="293"/>
      <c r="H126" s="293"/>
      <c r="I126" s="293"/>
      <c r="J126" s="293"/>
      <c r="K126" s="293"/>
      <c r="L126" s="293"/>
      <c r="M126" s="293"/>
      <c r="N126" s="293"/>
      <c r="O126" s="293"/>
      <c r="P126" s="293"/>
      <c r="Q126" s="72"/>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13"/>
      <c r="AN126" s="32"/>
      <c r="AO126" s="32"/>
      <c r="AP126" s="32"/>
      <c r="AQ126" s="32"/>
      <c r="AR126" s="32"/>
      <c r="AS126" s="32"/>
      <c r="AT126" s="32"/>
      <c r="AU126" s="32"/>
      <c r="AV126" s="32"/>
      <c r="AW126" s="32"/>
      <c r="AX126" s="32"/>
      <c r="AY126" s="32"/>
      <c r="AZ126" s="32"/>
      <c r="BA126" s="32"/>
      <c r="BB126" s="32"/>
      <c r="BC126" s="32"/>
      <c r="BD126" s="32"/>
      <c r="BE126" s="32"/>
      <c r="BF126" s="32"/>
      <c r="BG126" s="32"/>
    </row>
    <row r="127" spans="1:59" s="59" customFormat="1" ht="12.75" customHeight="1">
      <c r="A127" s="293"/>
      <c r="B127" s="293"/>
      <c r="C127" s="293"/>
      <c r="D127" s="293"/>
      <c r="E127" s="293"/>
      <c r="F127" s="293"/>
      <c r="G127" s="293"/>
      <c r="H127" s="293"/>
      <c r="I127" s="293"/>
      <c r="J127" s="293"/>
      <c r="K127" s="293"/>
      <c r="L127" s="293"/>
      <c r="M127" s="293"/>
      <c r="N127" s="293"/>
      <c r="O127" s="293"/>
      <c r="P127" s="293"/>
      <c r="Q127" s="72"/>
      <c r="R127" s="71" t="s">
        <v>37</v>
      </c>
      <c r="S127" s="71"/>
      <c r="T127" s="71"/>
      <c r="U127" s="71"/>
      <c r="V127" s="71"/>
      <c r="W127" s="71"/>
      <c r="X127" s="71"/>
      <c r="Y127" s="71"/>
      <c r="Z127" s="71"/>
      <c r="AA127" s="71"/>
      <c r="AB127" s="71"/>
      <c r="AC127" s="71"/>
      <c r="AD127" s="71"/>
      <c r="AE127" s="71"/>
      <c r="AF127" s="71"/>
      <c r="AG127" s="71"/>
      <c r="AH127" s="71"/>
      <c r="AI127" s="71"/>
      <c r="AJ127" s="71"/>
      <c r="AK127" s="71"/>
      <c r="AL127" s="71"/>
      <c r="AM127" s="71"/>
      <c r="AN127" s="32"/>
      <c r="AO127" s="32"/>
      <c r="AP127" s="32"/>
      <c r="AQ127" s="32"/>
      <c r="AR127" s="32"/>
      <c r="AS127" s="32"/>
      <c r="AT127" s="32"/>
      <c r="AU127" s="32"/>
      <c r="AV127" s="32"/>
      <c r="AW127" s="32"/>
      <c r="AX127" s="32"/>
      <c r="AY127" s="32"/>
      <c r="AZ127" s="32"/>
      <c r="BA127" s="32"/>
      <c r="BB127" s="32"/>
      <c r="BC127" s="32"/>
      <c r="BD127" s="32"/>
      <c r="BE127" s="32"/>
      <c r="BF127" s="32"/>
      <c r="BG127" s="32"/>
    </row>
    <row r="128" spans="1:59" s="59" customFormat="1" ht="9.75" customHeight="1">
      <c r="A128" s="293"/>
      <c r="B128" s="293"/>
      <c r="C128" s="293"/>
      <c r="D128" s="293"/>
      <c r="E128" s="293"/>
      <c r="F128" s="293"/>
      <c r="G128" s="293"/>
      <c r="H128" s="293"/>
      <c r="I128" s="293"/>
      <c r="J128" s="293"/>
      <c r="K128" s="293"/>
      <c r="L128" s="293"/>
      <c r="M128" s="293"/>
      <c r="N128" s="293"/>
      <c r="O128" s="293"/>
      <c r="P128" s="293"/>
      <c r="Q128" s="72"/>
      <c r="R128" s="221">
        <f>A107</f>
        <v>0</v>
      </c>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13"/>
      <c r="AN128" s="32"/>
      <c r="AO128" s="32"/>
      <c r="AP128" s="32"/>
      <c r="AQ128" s="32"/>
      <c r="AR128" s="32"/>
      <c r="AS128" s="32"/>
      <c r="AT128" s="32"/>
      <c r="AU128" s="32"/>
      <c r="AV128" s="32"/>
      <c r="AW128" s="32"/>
      <c r="AX128" s="32"/>
      <c r="AY128" s="32"/>
      <c r="AZ128" s="32"/>
      <c r="BA128" s="32"/>
      <c r="BB128" s="32"/>
      <c r="BC128" s="32"/>
      <c r="BD128" s="32"/>
      <c r="BE128" s="32"/>
      <c r="BF128" s="32"/>
      <c r="BG128" s="32"/>
    </row>
    <row r="129" spans="1:59" s="59" customFormat="1" ht="6.75" customHeight="1">
      <c r="A129" s="293"/>
      <c r="B129" s="293"/>
      <c r="C129" s="293"/>
      <c r="D129" s="293"/>
      <c r="E129" s="293"/>
      <c r="F129" s="293"/>
      <c r="G129" s="293"/>
      <c r="H129" s="293"/>
      <c r="I129" s="293"/>
      <c r="J129" s="293"/>
      <c r="K129" s="293"/>
      <c r="L129" s="293"/>
      <c r="M129" s="293"/>
      <c r="N129" s="293"/>
      <c r="O129" s="293"/>
      <c r="P129" s="293"/>
      <c r="Q129" s="72"/>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13"/>
      <c r="AN129" s="32"/>
      <c r="AO129" s="32"/>
      <c r="AP129" s="32"/>
      <c r="AQ129" s="32"/>
      <c r="AR129" s="32"/>
      <c r="AS129" s="32"/>
      <c r="AT129" s="32"/>
      <c r="AU129" s="32"/>
      <c r="AV129" s="32"/>
      <c r="AW129" s="32"/>
      <c r="AX129" s="32"/>
      <c r="AY129" s="32"/>
      <c r="AZ129" s="32"/>
      <c r="BA129" s="32"/>
      <c r="BB129" s="32"/>
      <c r="BC129" s="32"/>
      <c r="BD129" s="32"/>
      <c r="BE129" s="32"/>
      <c r="BF129" s="32"/>
      <c r="BG129" s="32"/>
    </row>
    <row r="130" spans="1:59" s="59" customFormat="1" ht="14.25" customHeight="1">
      <c r="A130" s="293"/>
      <c r="B130" s="293"/>
      <c r="C130" s="293"/>
      <c r="D130" s="293"/>
      <c r="E130" s="293"/>
      <c r="F130" s="293"/>
      <c r="G130" s="293"/>
      <c r="H130" s="293"/>
      <c r="I130" s="293"/>
      <c r="J130" s="293"/>
      <c r="K130" s="293"/>
      <c r="L130" s="293"/>
      <c r="M130" s="293"/>
      <c r="N130" s="293"/>
      <c r="O130" s="293"/>
      <c r="P130" s="293"/>
      <c r="Q130" s="72"/>
      <c r="R130" s="217" t="s">
        <v>39</v>
      </c>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13"/>
      <c r="AN130" s="32"/>
      <c r="AO130" s="32"/>
      <c r="AP130" s="32"/>
      <c r="AQ130" s="32"/>
      <c r="AR130" s="32"/>
      <c r="AS130" s="32"/>
      <c r="AT130" s="32"/>
      <c r="AU130" s="32"/>
      <c r="AV130" s="32"/>
      <c r="AW130" s="32"/>
      <c r="AX130" s="32"/>
      <c r="AY130" s="32"/>
      <c r="AZ130" s="32"/>
      <c r="BA130" s="32"/>
      <c r="BB130" s="32"/>
      <c r="BC130" s="32"/>
      <c r="BD130" s="32"/>
      <c r="BE130" s="32"/>
      <c r="BF130" s="32"/>
      <c r="BG130" s="32"/>
    </row>
    <row r="131" spans="1:59" s="59" customFormat="1" ht="15" customHeight="1">
      <c r="A131" s="293"/>
      <c r="B131" s="293"/>
      <c r="C131" s="293"/>
      <c r="D131" s="293"/>
      <c r="E131" s="293"/>
      <c r="F131" s="293"/>
      <c r="G131" s="293"/>
      <c r="H131" s="293"/>
      <c r="I131" s="293"/>
      <c r="J131" s="293"/>
      <c r="K131" s="293"/>
      <c r="L131" s="293"/>
      <c r="M131" s="293"/>
      <c r="N131" s="293"/>
      <c r="O131" s="293"/>
      <c r="P131" s="293"/>
      <c r="Q131" s="72"/>
      <c r="R131" s="217">
        <f>A109</f>
        <v>0</v>
      </c>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32"/>
      <c r="AO131" s="32"/>
      <c r="AP131" s="32"/>
      <c r="AQ131" s="32"/>
      <c r="AR131" s="32"/>
      <c r="AS131" s="32"/>
      <c r="AT131" s="32"/>
      <c r="AU131" s="32"/>
      <c r="AV131" s="32"/>
      <c r="AW131" s="32"/>
      <c r="AX131" s="32"/>
      <c r="AY131" s="32"/>
      <c r="AZ131" s="32"/>
      <c r="BA131" s="32"/>
      <c r="BB131" s="32"/>
      <c r="BC131" s="32"/>
      <c r="BD131" s="32"/>
      <c r="BE131" s="32"/>
      <c r="BF131" s="32"/>
      <c r="BG131" s="32"/>
    </row>
    <row r="132" spans="1:59" s="59" customFormat="1" ht="9.75" customHeight="1">
      <c r="A132" s="293"/>
      <c r="B132" s="293"/>
      <c r="C132" s="293"/>
      <c r="D132" s="293"/>
      <c r="E132" s="293"/>
      <c r="F132" s="293"/>
      <c r="G132" s="293"/>
      <c r="H132" s="293"/>
      <c r="I132" s="293"/>
      <c r="J132" s="293"/>
      <c r="K132" s="293"/>
      <c r="L132" s="293"/>
      <c r="M132" s="293"/>
      <c r="N132" s="293"/>
      <c r="O132" s="293"/>
      <c r="P132" s="293"/>
      <c r="Q132" s="72"/>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32"/>
      <c r="AO132" s="32"/>
      <c r="AP132" s="32"/>
      <c r="AQ132" s="32"/>
      <c r="AR132" s="32"/>
      <c r="AS132" s="32"/>
      <c r="AT132" s="32"/>
      <c r="AU132" s="32"/>
      <c r="AV132" s="32"/>
      <c r="AW132" s="32"/>
      <c r="AX132" s="32"/>
      <c r="AY132" s="32"/>
      <c r="AZ132" s="32"/>
      <c r="BA132" s="32"/>
      <c r="BB132" s="32"/>
      <c r="BC132" s="32"/>
      <c r="BD132" s="32"/>
      <c r="BE132" s="32"/>
      <c r="BF132" s="32"/>
      <c r="BG132" s="32"/>
    </row>
    <row r="133" spans="1:59" s="59" customFormat="1" ht="5.25" customHeight="1">
      <c r="A133" s="293"/>
      <c r="B133" s="293"/>
      <c r="C133" s="293"/>
      <c r="D133" s="293"/>
      <c r="E133" s="293"/>
      <c r="F133" s="293"/>
      <c r="G133" s="293"/>
      <c r="H133" s="293"/>
      <c r="I133" s="293"/>
      <c r="J133" s="293"/>
      <c r="K133" s="293"/>
      <c r="L133" s="293"/>
      <c r="M133" s="293"/>
      <c r="N133" s="293"/>
      <c r="O133" s="293"/>
      <c r="P133" s="293"/>
      <c r="Q133" s="72"/>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32"/>
      <c r="AO133" s="32"/>
      <c r="AP133" s="32"/>
      <c r="AQ133" s="32"/>
      <c r="AR133" s="32"/>
      <c r="AS133" s="32"/>
      <c r="AT133" s="32"/>
      <c r="AU133" s="32"/>
      <c r="AV133" s="32"/>
      <c r="AW133" s="32"/>
      <c r="AX133" s="32"/>
      <c r="AY133" s="32"/>
      <c r="AZ133" s="32"/>
      <c r="BA133" s="32"/>
      <c r="BB133" s="32"/>
      <c r="BC133" s="32"/>
      <c r="BD133" s="32"/>
      <c r="BE133" s="32"/>
      <c r="BF133" s="32"/>
      <c r="BG133" s="32"/>
    </row>
    <row r="134" spans="1:59" s="59" customFormat="1" ht="8.25" customHeight="1">
      <c r="A134" s="72"/>
      <c r="B134" s="72"/>
      <c r="C134" s="72"/>
      <c r="D134" s="72"/>
      <c r="E134" s="72"/>
      <c r="F134" s="72"/>
      <c r="G134" s="72"/>
      <c r="H134" s="72"/>
      <c r="I134" s="72"/>
      <c r="J134" s="72"/>
      <c r="K134" s="72"/>
      <c r="L134" s="72"/>
      <c r="M134" s="72"/>
      <c r="N134" s="72"/>
      <c r="O134" s="72"/>
      <c r="P134" s="72"/>
      <c r="Q134" s="72"/>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32"/>
      <c r="AO134" s="32"/>
      <c r="AP134" s="32"/>
      <c r="AQ134" s="32"/>
      <c r="AR134" s="32"/>
      <c r="AS134" s="32"/>
      <c r="AT134" s="32"/>
      <c r="AU134" s="32"/>
      <c r="AV134" s="32"/>
      <c r="AW134" s="32"/>
      <c r="AX134" s="32"/>
      <c r="AY134" s="32"/>
      <c r="AZ134" s="32"/>
      <c r="BA134" s="32"/>
      <c r="BB134" s="32"/>
      <c r="BC134" s="32"/>
      <c r="BD134" s="32"/>
      <c r="BE134" s="32"/>
      <c r="BF134" s="32"/>
      <c r="BG134" s="32"/>
    </row>
    <row r="135" spans="1:59" s="59" customFormat="1" ht="15.75" customHeight="1">
      <c r="A135" s="72"/>
      <c r="B135" s="72"/>
      <c r="C135" s="72"/>
      <c r="D135" s="72"/>
      <c r="E135" s="72"/>
      <c r="F135" s="72"/>
      <c r="G135" s="72"/>
      <c r="H135" s="72"/>
      <c r="I135" s="72"/>
      <c r="J135" s="72"/>
      <c r="K135" s="72"/>
      <c r="L135" s="72"/>
      <c r="M135" s="72"/>
      <c r="N135" s="222" t="s">
        <v>2</v>
      </c>
      <c r="O135" s="222"/>
      <c r="P135" s="222"/>
      <c r="Q135" s="222"/>
      <c r="R135" s="222"/>
      <c r="S135" s="216" t="str">
        <f>V48</f>
        <v>ТО/T</v>
      </c>
      <c r="T135" s="216"/>
      <c r="U135" s="216"/>
      <c r="V135" s="216"/>
      <c r="W135" s="216"/>
      <c r="X135" s="216"/>
      <c r="Y135" s="216"/>
      <c r="Z135" s="72"/>
      <c r="AA135" s="72"/>
      <c r="AB135" s="72"/>
      <c r="AC135" s="72"/>
      <c r="AD135" s="72"/>
      <c r="AE135" s="72"/>
      <c r="AF135" s="72"/>
      <c r="AG135" s="72"/>
      <c r="AH135" s="72"/>
      <c r="AI135" s="72"/>
      <c r="AJ135" s="72"/>
      <c r="AK135" s="72"/>
      <c r="AL135" s="72"/>
      <c r="AM135" s="13"/>
      <c r="AN135" s="32"/>
      <c r="AO135" s="32"/>
      <c r="AP135" s="32"/>
      <c r="AQ135" s="32"/>
      <c r="AR135" s="32"/>
      <c r="AS135" s="32"/>
      <c r="AT135" s="32"/>
      <c r="AU135" s="32"/>
      <c r="AV135" s="32"/>
      <c r="AW135" s="32"/>
      <c r="AX135" s="32"/>
      <c r="AY135" s="32"/>
      <c r="AZ135" s="32"/>
      <c r="BA135" s="32"/>
      <c r="BB135" s="32"/>
      <c r="BC135" s="32"/>
      <c r="BD135" s="32"/>
      <c r="BE135" s="32"/>
      <c r="BF135" s="32"/>
      <c r="BG135" s="32"/>
    </row>
    <row r="136" spans="1:59" s="59" customFormat="1" ht="11.25" customHeight="1">
      <c r="A136" s="72"/>
      <c r="B136" s="72"/>
      <c r="C136" s="72"/>
      <c r="D136" s="72"/>
      <c r="E136" s="72"/>
      <c r="F136" s="72"/>
      <c r="G136" s="72"/>
      <c r="H136" s="72"/>
      <c r="I136" s="72"/>
      <c r="J136" s="72"/>
      <c r="K136" s="72"/>
      <c r="L136" s="72"/>
      <c r="M136" s="13"/>
      <c r="N136" s="73" t="s">
        <v>3</v>
      </c>
      <c r="O136" s="72"/>
      <c r="P136" s="72"/>
      <c r="Q136" s="72"/>
      <c r="R136" s="72"/>
      <c r="S136" s="74"/>
      <c r="T136" s="74"/>
      <c r="U136" s="72"/>
      <c r="V136" s="72"/>
      <c r="W136" s="72"/>
      <c r="X136" s="72"/>
      <c r="Y136" s="72"/>
      <c r="Z136" s="72"/>
      <c r="AA136" s="72"/>
      <c r="AB136" s="72"/>
      <c r="AC136" s="72"/>
      <c r="AD136" s="72"/>
      <c r="AE136" s="72"/>
      <c r="AF136" s="72"/>
      <c r="AG136" s="72"/>
      <c r="AH136" s="72"/>
      <c r="AI136" s="72"/>
      <c r="AJ136" s="72"/>
      <c r="AK136" s="72"/>
      <c r="AL136" s="72"/>
      <c r="AM136" s="13"/>
      <c r="AN136" s="32"/>
      <c r="AO136" s="32"/>
      <c r="AP136" s="32"/>
      <c r="AQ136" s="32"/>
      <c r="AR136" s="32"/>
      <c r="AS136" s="32"/>
      <c r="AT136" s="32"/>
      <c r="AU136" s="32"/>
      <c r="AV136" s="32"/>
      <c r="AW136" s="32"/>
      <c r="AX136" s="32"/>
      <c r="AY136" s="32"/>
      <c r="AZ136" s="32"/>
      <c r="BA136" s="32"/>
      <c r="BB136" s="32"/>
      <c r="BC136" s="32"/>
      <c r="BD136" s="32"/>
      <c r="BE136" s="32"/>
      <c r="BF136" s="32"/>
      <c r="BG136" s="32"/>
    </row>
    <row r="137" spans="1:59" s="59" customFormat="1" ht="15.75" customHeight="1">
      <c r="A137" s="75"/>
      <c r="B137" s="188" t="s">
        <v>52</v>
      </c>
      <c r="C137" s="188"/>
      <c r="D137" s="188"/>
      <c r="E137" s="188"/>
      <c r="F137" s="188"/>
      <c r="G137" s="188"/>
      <c r="H137" s="188"/>
      <c r="I137" s="188"/>
      <c r="J137" s="188"/>
      <c r="K137" s="188"/>
      <c r="L137" s="177" t="str">
        <f>V48</f>
        <v>ТО/T</v>
      </c>
      <c r="M137" s="177"/>
      <c r="N137" s="177"/>
      <c r="O137" s="177"/>
      <c r="P137" s="177"/>
      <c r="Q137" s="177"/>
      <c r="R137" s="177"/>
      <c r="S137" s="177"/>
      <c r="T137" s="177"/>
      <c r="U137" s="72" t="s">
        <v>6</v>
      </c>
      <c r="V137" s="72"/>
      <c r="W137" s="203">
        <f>AD50</f>
        <v>0</v>
      </c>
      <c r="X137" s="203"/>
      <c r="Y137" s="203"/>
      <c r="Z137" s="203"/>
      <c r="AA137" s="203"/>
      <c r="AB137" s="203"/>
      <c r="AC137" s="76" t="str">
        <f>AJ50</f>
        <v> г.</v>
      </c>
      <c r="AD137" s="72"/>
      <c r="AE137" s="72"/>
      <c r="AF137" s="72"/>
      <c r="AG137" s="72"/>
      <c r="AH137" s="72"/>
      <c r="AI137" s="72"/>
      <c r="AJ137" s="72"/>
      <c r="AK137" s="72"/>
      <c r="AL137" s="72"/>
      <c r="AM137" s="13"/>
      <c r="AN137" s="32"/>
      <c r="AO137" s="32"/>
      <c r="AP137" s="32"/>
      <c r="AQ137" s="32"/>
      <c r="AR137" s="32"/>
      <c r="AS137" s="32"/>
      <c r="AT137" s="32"/>
      <c r="AU137" s="32"/>
      <c r="AV137" s="32"/>
      <c r="AW137" s="32"/>
      <c r="AX137" s="32"/>
      <c r="AY137" s="32"/>
      <c r="AZ137" s="32"/>
      <c r="BA137" s="32"/>
      <c r="BB137" s="32"/>
      <c r="BC137" s="32"/>
      <c r="BD137" s="32"/>
      <c r="BE137" s="32"/>
      <c r="BF137" s="32"/>
      <c r="BG137" s="32"/>
    </row>
    <row r="138" spans="1:59" s="59" customFormat="1" ht="25.5" customHeight="1">
      <c r="A138" s="73" t="s">
        <v>4</v>
      </c>
      <c r="B138" s="226"/>
      <c r="C138" s="226"/>
      <c r="D138" s="73" t="s">
        <v>4</v>
      </c>
      <c r="E138" s="225"/>
      <c r="F138" s="225"/>
      <c r="G138" s="225"/>
      <c r="H138" s="225"/>
      <c r="I138" s="225"/>
      <c r="J138" s="225"/>
      <c r="K138" s="225"/>
      <c r="L138" s="77" t="s">
        <v>5</v>
      </c>
      <c r="M138" s="72"/>
      <c r="N138" s="72"/>
      <c r="O138" s="78"/>
      <c r="P138" s="78"/>
      <c r="Q138" s="78"/>
      <c r="R138" s="78"/>
      <c r="S138" s="78"/>
      <c r="T138" s="78"/>
      <c r="U138" s="72"/>
      <c r="V138" s="72"/>
      <c r="W138" s="79"/>
      <c r="X138" s="79"/>
      <c r="Y138" s="79"/>
      <c r="Z138" s="79"/>
      <c r="AA138" s="79"/>
      <c r="AB138" s="79"/>
      <c r="AC138" s="79"/>
      <c r="AD138" s="72"/>
      <c r="AE138" s="72"/>
      <c r="AF138" s="72"/>
      <c r="AG138" s="72"/>
      <c r="AH138" s="72"/>
      <c r="AI138" s="72"/>
      <c r="AJ138" s="72"/>
      <c r="AK138" s="72"/>
      <c r="AL138" s="72"/>
      <c r="AM138" s="13"/>
      <c r="AN138" s="32"/>
      <c r="AO138" s="32"/>
      <c r="AP138" s="32"/>
      <c r="AQ138" s="32"/>
      <c r="AR138" s="32"/>
      <c r="AS138" s="32"/>
      <c r="AT138" s="32"/>
      <c r="AU138" s="32"/>
      <c r="AV138" s="32"/>
      <c r="AW138" s="32"/>
      <c r="AX138" s="32"/>
      <c r="AY138" s="32"/>
      <c r="AZ138" s="32"/>
      <c r="BA138" s="32"/>
      <c r="BB138" s="32"/>
      <c r="BC138" s="32"/>
      <c r="BD138" s="32"/>
      <c r="BE138" s="32"/>
      <c r="BF138" s="32"/>
      <c r="BG138" s="32"/>
    </row>
    <row r="139" spans="1:59" s="59" customFormat="1" ht="33" customHeight="1">
      <c r="A139" s="215" t="s">
        <v>58</v>
      </c>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13"/>
      <c r="AN139" s="32"/>
      <c r="AO139" s="32"/>
      <c r="AP139" s="32"/>
      <c r="AQ139" s="32"/>
      <c r="AR139" s="32"/>
      <c r="AS139" s="32"/>
      <c r="AT139" s="32"/>
      <c r="AU139" s="32"/>
      <c r="AV139" s="32"/>
      <c r="AW139" s="32"/>
      <c r="AX139" s="32"/>
      <c r="AY139" s="32"/>
      <c r="AZ139" s="32"/>
      <c r="BA139" s="32"/>
      <c r="BB139" s="32"/>
      <c r="BC139" s="32"/>
      <c r="BD139" s="32"/>
      <c r="BE139" s="32"/>
      <c r="BF139" s="32"/>
      <c r="BG139" s="32"/>
    </row>
    <row r="140" spans="1:59" s="59" customFormat="1" ht="4.5" customHeight="1" thickBot="1">
      <c r="A140" s="72"/>
      <c r="B140" s="72"/>
      <c r="C140" s="72"/>
      <c r="D140" s="72"/>
      <c r="E140" s="72"/>
      <c r="F140" s="72"/>
      <c r="G140" s="72"/>
      <c r="H140" s="72"/>
      <c r="I140" s="72"/>
      <c r="J140" s="72"/>
      <c r="K140" s="72"/>
      <c r="L140" s="72"/>
      <c r="M140" s="72"/>
      <c r="N140" s="72"/>
      <c r="O140" s="72"/>
      <c r="P140" s="72"/>
      <c r="Q140" s="72"/>
      <c r="R140" s="72"/>
      <c r="S140" s="74"/>
      <c r="T140" s="74"/>
      <c r="U140" s="72"/>
      <c r="V140" s="72"/>
      <c r="W140" s="72"/>
      <c r="X140" s="72"/>
      <c r="Y140" s="72"/>
      <c r="Z140" s="72"/>
      <c r="AA140" s="72"/>
      <c r="AB140" s="72"/>
      <c r="AC140" s="72"/>
      <c r="AD140" s="72"/>
      <c r="AE140" s="72"/>
      <c r="AF140" s="72"/>
      <c r="AG140" s="72"/>
      <c r="AH140" s="72"/>
      <c r="AI140" s="72"/>
      <c r="AJ140" s="72"/>
      <c r="AK140" s="72"/>
      <c r="AL140" s="72"/>
      <c r="AM140" s="13"/>
      <c r="AN140" s="32"/>
      <c r="AO140" s="32"/>
      <c r="AP140" s="32"/>
      <c r="AQ140" s="32"/>
      <c r="AR140" s="32"/>
      <c r="AS140" s="32"/>
      <c r="AT140" s="32"/>
      <c r="AU140" s="32"/>
      <c r="AV140" s="32"/>
      <c r="AW140" s="32"/>
      <c r="AX140" s="32"/>
      <c r="AY140" s="32"/>
      <c r="AZ140" s="32"/>
      <c r="BA140" s="32"/>
      <c r="BB140" s="32"/>
      <c r="BC140" s="32"/>
      <c r="BD140" s="32"/>
      <c r="BE140" s="32"/>
      <c r="BF140" s="32"/>
      <c r="BG140" s="32"/>
    </row>
    <row r="141" spans="1:59" s="59" customFormat="1" ht="56.25" customHeight="1">
      <c r="A141" s="343" t="s">
        <v>402</v>
      </c>
      <c r="B141" s="344"/>
      <c r="C141" s="345"/>
      <c r="D141" s="346" t="s">
        <v>7</v>
      </c>
      <c r="E141" s="347"/>
      <c r="F141" s="347"/>
      <c r="G141" s="347"/>
      <c r="H141" s="347"/>
      <c r="I141" s="347"/>
      <c r="J141" s="347"/>
      <c r="K141" s="347"/>
      <c r="L141" s="347"/>
      <c r="M141" s="347"/>
      <c r="N141" s="347"/>
      <c r="O141" s="347"/>
      <c r="P141" s="347"/>
      <c r="Q141" s="347"/>
      <c r="R141" s="347"/>
      <c r="S141" s="347"/>
      <c r="T141" s="347"/>
      <c r="U141" s="347"/>
      <c r="V141" s="347"/>
      <c r="W141" s="348"/>
      <c r="X141" s="349" t="s">
        <v>8</v>
      </c>
      <c r="Y141" s="344"/>
      <c r="Z141" s="345"/>
      <c r="AA141" s="349" t="s">
        <v>57</v>
      </c>
      <c r="AB141" s="344"/>
      <c r="AC141" s="345"/>
      <c r="AD141" s="349" t="s">
        <v>54</v>
      </c>
      <c r="AE141" s="344"/>
      <c r="AF141" s="345"/>
      <c r="AG141" s="349" t="s">
        <v>55</v>
      </c>
      <c r="AH141" s="344"/>
      <c r="AI141" s="345"/>
      <c r="AJ141" s="349" t="s">
        <v>56</v>
      </c>
      <c r="AK141" s="344"/>
      <c r="AL141" s="350"/>
      <c r="AM141" s="13"/>
      <c r="AN141" s="32"/>
      <c r="AO141" s="32"/>
      <c r="AP141" s="32"/>
      <c r="AQ141" s="32"/>
      <c r="AR141" s="32"/>
      <c r="AS141" s="32"/>
      <c r="AT141" s="32"/>
      <c r="AU141" s="32"/>
      <c r="AV141" s="32"/>
      <c r="AW141" s="32"/>
      <c r="AX141" s="32"/>
      <c r="AY141" s="32"/>
      <c r="AZ141" s="32"/>
      <c r="BA141" s="32"/>
      <c r="BB141" s="32"/>
      <c r="BC141" s="32"/>
      <c r="BD141" s="32"/>
      <c r="BE141" s="32"/>
      <c r="BF141" s="32"/>
      <c r="BG141" s="32"/>
    </row>
    <row r="142" spans="1:59" s="59" customFormat="1" ht="15" customHeight="1" hidden="1">
      <c r="A142" s="351"/>
      <c r="B142" s="109"/>
      <c r="C142" s="110"/>
      <c r="D142" s="111"/>
      <c r="E142" s="112"/>
      <c r="F142" s="112"/>
      <c r="G142" s="112"/>
      <c r="H142" s="112"/>
      <c r="I142" s="112"/>
      <c r="J142" s="112"/>
      <c r="K142" s="112"/>
      <c r="L142" s="112"/>
      <c r="M142" s="112"/>
      <c r="N142" s="112"/>
      <c r="O142" s="112"/>
      <c r="P142" s="112"/>
      <c r="Q142" s="112"/>
      <c r="R142" s="112"/>
      <c r="S142" s="112"/>
      <c r="T142" s="112"/>
      <c r="U142" s="112"/>
      <c r="V142" s="112"/>
      <c r="W142" s="113"/>
      <c r="X142" s="108"/>
      <c r="Y142" s="109"/>
      <c r="Z142" s="110"/>
      <c r="AA142" s="108"/>
      <c r="AB142" s="109"/>
      <c r="AC142" s="110"/>
      <c r="AD142" s="108"/>
      <c r="AE142" s="109"/>
      <c r="AF142" s="110"/>
      <c r="AG142" s="108"/>
      <c r="AH142" s="109"/>
      <c r="AI142" s="110"/>
      <c r="AJ142" s="108"/>
      <c r="AK142" s="109"/>
      <c r="AL142" s="352"/>
      <c r="AM142" s="13"/>
      <c r="AN142" s="32"/>
      <c r="AO142" s="32"/>
      <c r="AP142" s="32"/>
      <c r="AQ142" s="32"/>
      <c r="AR142" s="32"/>
      <c r="AS142" s="32"/>
      <c r="AT142" s="32"/>
      <c r="AU142" s="32"/>
      <c r="AV142" s="32"/>
      <c r="AW142" s="32"/>
      <c r="AX142" s="32"/>
      <c r="AY142" s="32"/>
      <c r="AZ142" s="32"/>
      <c r="BA142" s="32"/>
      <c r="BB142" s="32"/>
      <c r="BC142" s="32"/>
      <c r="BD142" s="32"/>
      <c r="BE142" s="32"/>
      <c r="BF142" s="32"/>
      <c r="BG142" s="32"/>
    </row>
    <row r="143" spans="1:59" s="59" customFormat="1" ht="48.75" customHeight="1">
      <c r="A143" s="353" t="e">
        <f aca="true" t="shared" si="0" ref="A143:A150">VLOOKUP(D143,$BA$75:$BC$84,2,0)</f>
        <v>#N/A</v>
      </c>
      <c r="B143" s="206"/>
      <c r="C143" s="206"/>
      <c r="D143" s="220">
        <f aca="true" t="shared" si="1" ref="D143:D148">CONCATENATE(C65,O65)</f>
      </c>
      <c r="E143" s="220"/>
      <c r="F143" s="220"/>
      <c r="G143" s="220"/>
      <c r="H143" s="220"/>
      <c r="I143" s="220"/>
      <c r="J143" s="220"/>
      <c r="K143" s="220"/>
      <c r="L143" s="220"/>
      <c r="M143" s="220"/>
      <c r="N143" s="220"/>
      <c r="O143" s="220"/>
      <c r="P143" s="220"/>
      <c r="Q143" s="220"/>
      <c r="R143" s="220"/>
      <c r="S143" s="220"/>
      <c r="T143" s="220"/>
      <c r="U143" s="220"/>
      <c r="V143" s="220"/>
      <c r="W143" s="220"/>
      <c r="X143" s="171">
        <f aca="true" t="shared" si="2" ref="X143:X148">AK65</f>
        <v>1</v>
      </c>
      <c r="Y143" s="171"/>
      <c r="Z143" s="171"/>
      <c r="AA143" s="205" t="e">
        <f aca="true" t="shared" si="3" ref="AA143:AA150">VLOOKUP(D143,$BA$74:$BC$84,3,FALSE)</f>
        <v>#N/A</v>
      </c>
      <c r="AB143" s="170"/>
      <c r="AC143" s="170"/>
      <c r="AD143" s="170" t="e">
        <f aca="true" t="shared" si="4" ref="AD143:AD148">X143*AA143</f>
        <v>#N/A</v>
      </c>
      <c r="AE143" s="170"/>
      <c r="AF143" s="170"/>
      <c r="AG143" s="170" t="e">
        <f aca="true" t="shared" si="5" ref="AG143:AG148">ROUND(AD143*0.2,2)</f>
        <v>#N/A</v>
      </c>
      <c r="AH143" s="170"/>
      <c r="AI143" s="170"/>
      <c r="AJ143" s="189" t="e">
        <f aca="true" t="shared" si="6" ref="AJ143:AJ148">AD143+AG143</f>
        <v>#N/A</v>
      </c>
      <c r="AK143" s="190"/>
      <c r="AL143" s="191"/>
      <c r="AM143" s="13"/>
      <c r="AN143" s="32"/>
      <c r="AO143" s="32"/>
      <c r="AP143" s="32"/>
      <c r="AQ143" s="32"/>
      <c r="AR143" s="32"/>
      <c r="AS143" s="32"/>
      <c r="AT143" s="32"/>
      <c r="AU143" s="32"/>
      <c r="AV143" s="32"/>
      <c r="AW143" s="32"/>
      <c r="AX143" s="32"/>
      <c r="AY143" s="32"/>
      <c r="AZ143" s="32"/>
      <c r="BA143" s="32"/>
      <c r="BB143" s="32"/>
      <c r="BC143" s="32"/>
      <c r="BD143" s="32"/>
      <c r="BE143" s="32"/>
      <c r="BF143" s="32"/>
      <c r="BG143" s="32"/>
    </row>
    <row r="144" spans="1:52" s="59" customFormat="1" ht="31.5" customHeight="1">
      <c r="A144" s="353" t="e">
        <f t="shared" si="0"/>
        <v>#N/A</v>
      </c>
      <c r="B144" s="206"/>
      <c r="C144" s="206"/>
      <c r="D144" s="220">
        <f t="shared" si="1"/>
      </c>
      <c r="E144" s="220"/>
      <c r="F144" s="220"/>
      <c r="G144" s="220"/>
      <c r="H144" s="220"/>
      <c r="I144" s="220"/>
      <c r="J144" s="220"/>
      <c r="K144" s="220"/>
      <c r="L144" s="220"/>
      <c r="M144" s="220"/>
      <c r="N144" s="220"/>
      <c r="O144" s="220"/>
      <c r="P144" s="220"/>
      <c r="Q144" s="220"/>
      <c r="R144" s="220"/>
      <c r="S144" s="220"/>
      <c r="T144" s="220"/>
      <c r="U144" s="220"/>
      <c r="V144" s="220"/>
      <c r="W144" s="220"/>
      <c r="X144" s="171">
        <f t="shared" si="2"/>
        <v>0</v>
      </c>
      <c r="Y144" s="171"/>
      <c r="Z144" s="171"/>
      <c r="AA144" s="205" t="e">
        <f t="shared" si="3"/>
        <v>#N/A</v>
      </c>
      <c r="AB144" s="170"/>
      <c r="AC144" s="170"/>
      <c r="AD144" s="170" t="e">
        <f t="shared" si="4"/>
        <v>#N/A</v>
      </c>
      <c r="AE144" s="170"/>
      <c r="AF144" s="170"/>
      <c r="AG144" s="170" t="e">
        <f t="shared" si="5"/>
        <v>#N/A</v>
      </c>
      <c r="AH144" s="170"/>
      <c r="AI144" s="170"/>
      <c r="AJ144" s="189" t="e">
        <f t="shared" si="6"/>
        <v>#N/A</v>
      </c>
      <c r="AK144" s="190"/>
      <c r="AL144" s="191"/>
      <c r="AM144" s="13"/>
      <c r="AN144" s="32"/>
      <c r="AO144" s="32"/>
      <c r="AP144" s="32"/>
      <c r="AQ144" s="32"/>
      <c r="AR144" s="32"/>
      <c r="AS144" s="32"/>
      <c r="AT144" s="32"/>
      <c r="AU144" s="32"/>
      <c r="AV144" s="32"/>
      <c r="AW144" s="32"/>
      <c r="AX144" s="32"/>
      <c r="AY144" s="32"/>
      <c r="AZ144" s="32"/>
    </row>
    <row r="145" spans="1:52" s="59" customFormat="1" ht="31.5" customHeight="1">
      <c r="A145" s="353" t="e">
        <f t="shared" si="0"/>
        <v>#N/A</v>
      </c>
      <c r="B145" s="206"/>
      <c r="C145" s="206"/>
      <c r="D145" s="220">
        <f t="shared" si="1"/>
      </c>
      <c r="E145" s="220"/>
      <c r="F145" s="220"/>
      <c r="G145" s="220"/>
      <c r="H145" s="220"/>
      <c r="I145" s="220"/>
      <c r="J145" s="220"/>
      <c r="K145" s="220"/>
      <c r="L145" s="220"/>
      <c r="M145" s="220"/>
      <c r="N145" s="220"/>
      <c r="O145" s="220"/>
      <c r="P145" s="220"/>
      <c r="Q145" s="220"/>
      <c r="R145" s="220"/>
      <c r="S145" s="220"/>
      <c r="T145" s="220"/>
      <c r="U145" s="220"/>
      <c r="V145" s="220"/>
      <c r="W145" s="220"/>
      <c r="X145" s="171">
        <f t="shared" si="2"/>
        <v>0</v>
      </c>
      <c r="Y145" s="171"/>
      <c r="Z145" s="171"/>
      <c r="AA145" s="205" t="e">
        <f t="shared" si="3"/>
        <v>#N/A</v>
      </c>
      <c r="AB145" s="170"/>
      <c r="AC145" s="170"/>
      <c r="AD145" s="170" t="e">
        <f t="shared" si="4"/>
        <v>#N/A</v>
      </c>
      <c r="AE145" s="170"/>
      <c r="AF145" s="170"/>
      <c r="AG145" s="170" t="e">
        <f t="shared" si="5"/>
        <v>#N/A</v>
      </c>
      <c r="AH145" s="170"/>
      <c r="AI145" s="170"/>
      <c r="AJ145" s="189" t="e">
        <f t="shared" si="6"/>
        <v>#N/A</v>
      </c>
      <c r="AK145" s="190"/>
      <c r="AL145" s="191"/>
      <c r="AM145" s="13"/>
      <c r="AN145" s="32"/>
      <c r="AO145" s="32"/>
      <c r="AP145" s="32"/>
      <c r="AQ145" s="32"/>
      <c r="AR145" s="32"/>
      <c r="AS145" s="32"/>
      <c r="AT145" s="32"/>
      <c r="AU145" s="32"/>
      <c r="AV145" s="32"/>
      <c r="AW145" s="32"/>
      <c r="AX145" s="32"/>
      <c r="AY145" s="32"/>
      <c r="AZ145" s="32"/>
    </row>
    <row r="146" spans="1:52" s="59" customFormat="1" ht="31.5" customHeight="1">
      <c r="A146" s="353" t="e">
        <f t="shared" si="0"/>
        <v>#N/A</v>
      </c>
      <c r="B146" s="206"/>
      <c r="C146" s="206"/>
      <c r="D146" s="220">
        <f t="shared" si="1"/>
      </c>
      <c r="E146" s="220"/>
      <c r="F146" s="220"/>
      <c r="G146" s="220"/>
      <c r="H146" s="220"/>
      <c r="I146" s="220"/>
      <c r="J146" s="220"/>
      <c r="K146" s="220"/>
      <c r="L146" s="220"/>
      <c r="M146" s="220"/>
      <c r="N146" s="220"/>
      <c r="O146" s="220"/>
      <c r="P146" s="220"/>
      <c r="Q146" s="220"/>
      <c r="R146" s="220"/>
      <c r="S146" s="220"/>
      <c r="T146" s="220"/>
      <c r="U146" s="220"/>
      <c r="V146" s="220"/>
      <c r="W146" s="220"/>
      <c r="X146" s="171">
        <f t="shared" si="2"/>
        <v>0</v>
      </c>
      <c r="Y146" s="171"/>
      <c r="Z146" s="171"/>
      <c r="AA146" s="205" t="e">
        <f t="shared" si="3"/>
        <v>#N/A</v>
      </c>
      <c r="AB146" s="170"/>
      <c r="AC146" s="170"/>
      <c r="AD146" s="170" t="e">
        <f t="shared" si="4"/>
        <v>#N/A</v>
      </c>
      <c r="AE146" s="170"/>
      <c r="AF146" s="170"/>
      <c r="AG146" s="170" t="e">
        <f t="shared" si="5"/>
        <v>#N/A</v>
      </c>
      <c r="AH146" s="170"/>
      <c r="AI146" s="170"/>
      <c r="AJ146" s="189" t="e">
        <f t="shared" si="6"/>
        <v>#N/A</v>
      </c>
      <c r="AK146" s="190"/>
      <c r="AL146" s="191"/>
      <c r="AM146" s="13"/>
      <c r="AN146" s="32"/>
      <c r="AO146" s="32"/>
      <c r="AP146" s="32"/>
      <c r="AQ146" s="32"/>
      <c r="AR146" s="32"/>
      <c r="AS146" s="32"/>
      <c r="AT146" s="32"/>
      <c r="AU146" s="32"/>
      <c r="AV146" s="32"/>
      <c r="AW146" s="32"/>
      <c r="AX146" s="32"/>
      <c r="AY146" s="32"/>
      <c r="AZ146" s="32"/>
    </row>
    <row r="147" spans="1:52" s="59" customFormat="1" ht="29.25" customHeight="1">
      <c r="A147" s="353" t="e">
        <f t="shared" si="0"/>
        <v>#N/A</v>
      </c>
      <c r="B147" s="206"/>
      <c r="C147" s="206"/>
      <c r="D147" s="220">
        <f t="shared" si="1"/>
      </c>
      <c r="E147" s="220"/>
      <c r="F147" s="220"/>
      <c r="G147" s="220"/>
      <c r="H147" s="220"/>
      <c r="I147" s="220"/>
      <c r="J147" s="220"/>
      <c r="K147" s="220"/>
      <c r="L147" s="220"/>
      <c r="M147" s="220"/>
      <c r="N147" s="220"/>
      <c r="O147" s="220"/>
      <c r="P147" s="220"/>
      <c r="Q147" s="220"/>
      <c r="R147" s="220"/>
      <c r="S147" s="220"/>
      <c r="T147" s="220"/>
      <c r="U147" s="220"/>
      <c r="V147" s="220"/>
      <c r="W147" s="220"/>
      <c r="X147" s="171">
        <f t="shared" si="2"/>
        <v>0</v>
      </c>
      <c r="Y147" s="171"/>
      <c r="Z147" s="171"/>
      <c r="AA147" s="205" t="e">
        <f t="shared" si="3"/>
        <v>#N/A</v>
      </c>
      <c r="AB147" s="170"/>
      <c r="AC147" s="170"/>
      <c r="AD147" s="170" t="e">
        <f t="shared" si="4"/>
        <v>#N/A</v>
      </c>
      <c r="AE147" s="170"/>
      <c r="AF147" s="170"/>
      <c r="AG147" s="170" t="e">
        <f t="shared" si="5"/>
        <v>#N/A</v>
      </c>
      <c r="AH147" s="170"/>
      <c r="AI147" s="170"/>
      <c r="AJ147" s="189" t="e">
        <f t="shared" si="6"/>
        <v>#N/A</v>
      </c>
      <c r="AK147" s="190"/>
      <c r="AL147" s="191"/>
      <c r="AM147" s="13"/>
      <c r="AN147" s="32"/>
      <c r="AO147" s="32"/>
      <c r="AP147" s="32"/>
      <c r="AQ147" s="32"/>
      <c r="AR147" s="32"/>
      <c r="AS147" s="32"/>
      <c r="AT147" s="32"/>
      <c r="AU147" s="32"/>
      <c r="AV147" s="32"/>
      <c r="AW147" s="32"/>
      <c r="AX147" s="32"/>
      <c r="AY147" s="32"/>
      <c r="AZ147" s="32"/>
    </row>
    <row r="148" spans="1:52" s="59" customFormat="1" ht="31.5" customHeight="1">
      <c r="A148" s="353" t="e">
        <f t="shared" si="0"/>
        <v>#N/A</v>
      </c>
      <c r="B148" s="206"/>
      <c r="C148" s="206"/>
      <c r="D148" s="220">
        <f t="shared" si="1"/>
      </c>
      <c r="E148" s="220"/>
      <c r="F148" s="220"/>
      <c r="G148" s="220"/>
      <c r="H148" s="220"/>
      <c r="I148" s="220"/>
      <c r="J148" s="220"/>
      <c r="K148" s="220"/>
      <c r="L148" s="220"/>
      <c r="M148" s="220"/>
      <c r="N148" s="220"/>
      <c r="O148" s="220"/>
      <c r="P148" s="220"/>
      <c r="Q148" s="220"/>
      <c r="R148" s="220"/>
      <c r="S148" s="220"/>
      <c r="T148" s="220"/>
      <c r="U148" s="220"/>
      <c r="V148" s="220"/>
      <c r="W148" s="220"/>
      <c r="X148" s="171">
        <f t="shared" si="2"/>
        <v>0</v>
      </c>
      <c r="Y148" s="171"/>
      <c r="Z148" s="171"/>
      <c r="AA148" s="205" t="e">
        <f t="shared" si="3"/>
        <v>#N/A</v>
      </c>
      <c r="AB148" s="170"/>
      <c r="AC148" s="170"/>
      <c r="AD148" s="170" t="e">
        <f t="shared" si="4"/>
        <v>#N/A</v>
      </c>
      <c r="AE148" s="170"/>
      <c r="AF148" s="170"/>
      <c r="AG148" s="170" t="e">
        <f t="shared" si="5"/>
        <v>#N/A</v>
      </c>
      <c r="AH148" s="170"/>
      <c r="AI148" s="170"/>
      <c r="AJ148" s="189" t="e">
        <f t="shared" si="6"/>
        <v>#N/A</v>
      </c>
      <c r="AK148" s="190"/>
      <c r="AL148" s="191"/>
      <c r="AM148" s="13"/>
      <c r="AN148" s="32"/>
      <c r="AO148" s="32"/>
      <c r="AP148" s="32"/>
      <c r="AQ148" s="32"/>
      <c r="AR148" s="32"/>
      <c r="AS148" s="32"/>
      <c r="AT148" s="32"/>
      <c r="AU148" s="32"/>
      <c r="AV148" s="32"/>
      <c r="AW148" s="32"/>
      <c r="AX148" s="32"/>
      <c r="AY148" s="32"/>
      <c r="AZ148" s="32"/>
    </row>
    <row r="149" spans="1:52" s="59" customFormat="1" ht="26.25" customHeight="1">
      <c r="A149" s="353" t="e">
        <f t="shared" si="0"/>
        <v>#N/A</v>
      </c>
      <c r="B149" s="206"/>
      <c r="C149" s="206"/>
      <c r="D149" s="220">
        <f>CONCATENATE(C71,O71)</f>
      </c>
      <c r="E149" s="220"/>
      <c r="F149" s="220"/>
      <c r="G149" s="220"/>
      <c r="H149" s="220"/>
      <c r="I149" s="220"/>
      <c r="J149" s="220"/>
      <c r="K149" s="220"/>
      <c r="L149" s="220"/>
      <c r="M149" s="220"/>
      <c r="N149" s="220"/>
      <c r="O149" s="220"/>
      <c r="P149" s="220"/>
      <c r="Q149" s="220"/>
      <c r="R149" s="220"/>
      <c r="S149" s="220"/>
      <c r="T149" s="220"/>
      <c r="U149" s="220"/>
      <c r="V149" s="220"/>
      <c r="W149" s="220"/>
      <c r="X149" s="171">
        <f>AK71</f>
        <v>0</v>
      </c>
      <c r="Y149" s="171"/>
      <c r="Z149" s="171"/>
      <c r="AA149" s="205" t="e">
        <f t="shared" si="3"/>
        <v>#N/A</v>
      </c>
      <c r="AB149" s="170"/>
      <c r="AC149" s="170"/>
      <c r="AD149" s="170" t="e">
        <f>X149*AA149</f>
        <v>#N/A</v>
      </c>
      <c r="AE149" s="170"/>
      <c r="AF149" s="170"/>
      <c r="AG149" s="170" t="e">
        <f>ROUND(AD149*0.2,2)</f>
        <v>#N/A</v>
      </c>
      <c r="AH149" s="170"/>
      <c r="AI149" s="170"/>
      <c r="AJ149" s="189" t="e">
        <f>AD149+AG149</f>
        <v>#N/A</v>
      </c>
      <c r="AK149" s="190"/>
      <c r="AL149" s="191"/>
      <c r="AM149" s="13"/>
      <c r="AN149" s="32"/>
      <c r="AO149" s="32"/>
      <c r="AP149" s="32"/>
      <c r="AQ149" s="32"/>
      <c r="AR149" s="32"/>
      <c r="AS149" s="32"/>
      <c r="AT149" s="32"/>
      <c r="AU149" s="32"/>
      <c r="AV149" s="32"/>
      <c r="AW149" s="32"/>
      <c r="AX149" s="32"/>
      <c r="AY149" s="32"/>
      <c r="AZ149" s="32"/>
    </row>
    <row r="150" spans="1:52" s="59" customFormat="1" ht="35.25" customHeight="1" thickBot="1">
      <c r="A150" s="354" t="e">
        <f t="shared" si="0"/>
        <v>#N/A</v>
      </c>
      <c r="B150" s="355"/>
      <c r="C150" s="355"/>
      <c r="D150" s="356">
        <f>CONCATENATE(C72,O72)</f>
      </c>
      <c r="E150" s="356"/>
      <c r="F150" s="356"/>
      <c r="G150" s="356"/>
      <c r="H150" s="356"/>
      <c r="I150" s="356"/>
      <c r="J150" s="356"/>
      <c r="K150" s="356"/>
      <c r="L150" s="356"/>
      <c r="M150" s="356"/>
      <c r="N150" s="356"/>
      <c r="O150" s="356"/>
      <c r="P150" s="356"/>
      <c r="Q150" s="356"/>
      <c r="R150" s="356"/>
      <c r="S150" s="356"/>
      <c r="T150" s="356"/>
      <c r="U150" s="356"/>
      <c r="V150" s="356"/>
      <c r="W150" s="356"/>
      <c r="X150" s="357">
        <f>AK72</f>
        <v>0</v>
      </c>
      <c r="Y150" s="357"/>
      <c r="Z150" s="357"/>
      <c r="AA150" s="358" t="e">
        <f t="shared" si="3"/>
        <v>#N/A</v>
      </c>
      <c r="AB150" s="359"/>
      <c r="AC150" s="359"/>
      <c r="AD150" s="359" t="e">
        <f>X150*AA150</f>
        <v>#N/A</v>
      </c>
      <c r="AE150" s="359"/>
      <c r="AF150" s="359"/>
      <c r="AG150" s="359" t="e">
        <f>ROUND(AD150*0.2,2)</f>
        <v>#N/A</v>
      </c>
      <c r="AH150" s="359"/>
      <c r="AI150" s="359"/>
      <c r="AJ150" s="360" t="e">
        <f>AD150+AG150</f>
        <v>#N/A</v>
      </c>
      <c r="AK150" s="361"/>
      <c r="AL150" s="362"/>
      <c r="AM150" s="13"/>
      <c r="AN150" s="32"/>
      <c r="AO150" s="32"/>
      <c r="AP150" s="32"/>
      <c r="AQ150" s="32"/>
      <c r="AR150" s="32"/>
      <c r="AS150" s="32"/>
      <c r="AT150" s="32"/>
      <c r="AU150" s="32"/>
      <c r="AV150" s="32"/>
      <c r="AW150" s="32"/>
      <c r="AX150" s="32"/>
      <c r="AY150" s="32"/>
      <c r="AZ150" s="32"/>
    </row>
    <row r="151" spans="1:53" s="59" customFormat="1" ht="15.75" thickBot="1">
      <c r="A151" s="72"/>
      <c r="B151" s="72"/>
      <c r="C151" s="72"/>
      <c r="D151" s="72"/>
      <c r="E151" s="72"/>
      <c r="F151" s="72"/>
      <c r="G151" s="72"/>
      <c r="H151" s="72"/>
      <c r="I151" s="72"/>
      <c r="J151" s="72"/>
      <c r="K151" s="72"/>
      <c r="L151" s="72"/>
      <c r="M151" s="72"/>
      <c r="N151" s="72"/>
      <c r="O151" s="72"/>
      <c r="P151" s="72"/>
      <c r="Q151" s="72"/>
      <c r="R151" s="72"/>
      <c r="S151" s="74"/>
      <c r="T151" s="72"/>
      <c r="U151" s="72"/>
      <c r="V151" s="72"/>
      <c r="W151" s="72"/>
      <c r="X151" s="80" t="s">
        <v>9</v>
      </c>
      <c r="Y151" s="72"/>
      <c r="Z151" s="72"/>
      <c r="AA151" s="81"/>
      <c r="AB151" s="81"/>
      <c r="AC151" s="81"/>
      <c r="AD151" s="198">
        <f>SUMIF(AD143:AF150,"&gt;0",AD143:AF150)</f>
        <v>0</v>
      </c>
      <c r="AE151" s="198"/>
      <c r="AF151" s="198"/>
      <c r="AG151" s="198">
        <f>SUMIF(AG143:AI150,"&gt;0",AG143:AI150)</f>
        <v>0</v>
      </c>
      <c r="AH151" s="198"/>
      <c r="AI151" s="198"/>
      <c r="AJ151" s="340">
        <f>SUMIF(AJ143:AL150,"&gt;0",AJ143:AL150)</f>
        <v>0</v>
      </c>
      <c r="AK151" s="341"/>
      <c r="AL151" s="342"/>
      <c r="AM151" s="13"/>
      <c r="AN151" s="32"/>
      <c r="AO151" s="32"/>
      <c r="AP151" s="32"/>
      <c r="AQ151" s="32"/>
      <c r="AR151" s="32"/>
      <c r="AS151" s="32"/>
      <c r="AT151" s="32"/>
      <c r="AV151" s="32"/>
      <c r="AW151" s="32"/>
      <c r="AX151" s="32"/>
      <c r="AY151" s="32"/>
      <c r="AZ151" s="32"/>
      <c r="BA151" s="52"/>
    </row>
    <row r="152" spans="1:52" s="59" customFormat="1" ht="15">
      <c r="A152" s="223" t="s">
        <v>59</v>
      </c>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13"/>
      <c r="AN152" s="32"/>
      <c r="AO152" s="32"/>
      <c r="AP152" s="32"/>
      <c r="AQ152" s="32"/>
      <c r="AR152" s="32"/>
      <c r="AS152" s="32"/>
      <c r="AT152" s="32"/>
      <c r="AU152" s="32"/>
      <c r="AV152" s="32"/>
      <c r="AW152" s="32"/>
      <c r="AX152" s="32"/>
      <c r="AY152" s="32"/>
      <c r="AZ152" s="32"/>
    </row>
    <row r="153" spans="1:52" s="59" customFormat="1" ht="15">
      <c r="A153" s="223" t="s">
        <v>53</v>
      </c>
      <c r="B153" s="223"/>
      <c r="C153" s="223"/>
      <c r="D153" s="223"/>
      <c r="E153" s="223"/>
      <c r="F153" s="223"/>
      <c r="G153" s="223"/>
      <c r="H153" s="366" t="str">
        <f>SUBSTITUTE(PROPER(INDEX(n_4,MID(TEXT(AJ151,n0),1,1)+1)&amp;INDEX(n0x,MID(TEXT(AJ151,n0),2,1)+1,MID(TEXT(AJ151,n0),3,1)+1)&amp;IF(-MID(TEXT(AJ151,n0),1,3),"миллиард"&amp;VLOOKUP(MID(TEXT(AJ151,n0),3,1)*AND(MID(TEXT(AJ151,n0),2,1)-1),мил,2),"")&amp;INDEX(n_4,MID(TEXT(AJ151,n0),4,1)+1)&amp;INDEX(n0x,MID(TEXT(AJ151,n0),5,1)+1,MID(TEXT(AJ151,n0),6,1)+1)&amp;IF(-MID(TEXT(AJ151,n0),4,3),"миллион"&amp;VLOOKUP(MID(TEXT(AJ151,n0),6,1)*AND(MID(TEXT(AJ151,n0),5,1)-1),мил,2),"")&amp;INDEX(n_4,MID(TEXT(AJ151,n0),7,1)+1)&amp;INDEX(n1x,MID(TEXT(AJ151,n0),8,1)+1,MID(TEXT(AJ151,n0),9,1)+1)&amp;IF(-MID(TEXT(AJ151,n0),7,3),VLOOKUP(MID(TEXT(AJ151,n0),9,1)*AND(MID(TEXT(AJ151,n0),8,1)-1),тыс,2),"")&amp;INDEX(n_4,MID(TEXT(AJ151,n0),10,1)+1)&amp;INDEX(n0x,MID(TEXT(AJ151,n0),11,1)+1,MID(TEXT(AJ151,n0),12,1)+1)),"z"," ")&amp;IF(TRUNC(TEXT(AJ151,n0)),"","Ноль ")&amp;"рубл"&amp;VLOOKUP(MOD(MAX(MOD(MID(TEXT(AJ151,n0),11,2)-11,100),9),10),{0,"ь ";1,"я ";4,"ей "},2)&amp;RIGHT(TEXT(AJ151,n0),2)&amp;" копе"&amp;VLOOKUP(MOD(MAX(MOD(RIGHT(TEXT(AJ151,n0),2)-11,100),9),10),{0,"йка";1,"йки";4,"ек"},2)</f>
        <v>Ноль рублей 00 копеек</v>
      </c>
      <c r="I153" s="366"/>
      <c r="J153" s="366"/>
      <c r="K153" s="366"/>
      <c r="L153" s="366"/>
      <c r="M153" s="366"/>
      <c r="N153" s="366"/>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3"/>
      <c r="AN153" s="32"/>
      <c r="AO153" s="32"/>
      <c r="AP153" s="32"/>
      <c r="AQ153" s="32"/>
      <c r="AR153" s="32"/>
      <c r="AS153" s="32"/>
      <c r="AT153" s="32"/>
      <c r="AU153" s="32"/>
      <c r="AV153" s="32"/>
      <c r="AW153" s="32"/>
      <c r="AX153" s="32"/>
      <c r="AY153" s="32"/>
      <c r="AZ153" s="32"/>
    </row>
    <row r="154" spans="1:52" s="59" customFormat="1" ht="15">
      <c r="A154" s="72" t="s">
        <v>19</v>
      </c>
      <c r="B154" s="72"/>
      <c r="C154" s="72"/>
      <c r="D154" s="72"/>
      <c r="E154" s="72"/>
      <c r="F154" s="72"/>
      <c r="G154" s="72"/>
      <c r="H154" s="367" t="str">
        <f>SUBSTITUTE(PROPER(INDEX(n_4,MID(TEXT(AG151,n0),1,1)+1)&amp;INDEX(n0x,MID(TEXT(AG151,n0),2,1)+1,MID(TEXT(AG151,n0),3,1)+1)&amp;IF(-MID(TEXT(AG151,n0),1,3),"миллиард"&amp;VLOOKUP(MID(TEXT(AG151,n0),3,1)*AND(MID(TEXT(AG151,n0),2,1)-1),мил,2),"")&amp;INDEX(n_4,MID(TEXT(AG151,n0),4,1)+1)&amp;INDEX(n0x,MID(TEXT(AG151,n0),5,1)+1,MID(TEXT(AG151,n0),6,1)+1)&amp;IF(-MID(TEXT(AG151,n0),4,3),"миллион"&amp;VLOOKUP(MID(TEXT(AG151,n0),6,1)*AND(MID(TEXT(AG151,n0),5,1)-1),мил,2),"")&amp;INDEX(n_4,MID(TEXT(AG151,n0),7,1)+1)&amp;INDEX(n1x,MID(TEXT(AG151,n0),8,1)+1,MID(TEXT(AG151,n0),9,1)+1)&amp;IF(-MID(TEXT(AG151,n0),7,3),VLOOKUP(MID(TEXT(AG151,n0),9,1)*AND(MID(TEXT(AG151,n0),8,1)-1),тыс,2),"")&amp;INDEX(n_4,MID(TEXT(AG151,n0),10,1)+1)&amp;INDEX(n0x,MID(TEXT(AG151,n0),11,1)+1,MID(TEXT(AG151,n0),12,1)+1)),"z"," ")&amp;IF(TRUNC(TEXT(AG151,n0)),"","Ноль ")&amp;"рубл"&amp;VLOOKUP(MOD(MAX(MOD(MID(TEXT(AG151,n0),11,2)-11,100),9),10),{0,"ь ";1,"я ";4,"ей "},2)&amp;RIGHT(TEXT(AG151,n0),2)&amp;" копе"&amp;VLOOKUP(MOD(MAX(MOD(RIGHT(TEXT(AG151,n0),2)-11,100),9),10),{0,"йка";1,"йки";4,"ек"},2)</f>
        <v>Ноль рублей 00 копеек</v>
      </c>
      <c r="I154" s="367"/>
      <c r="J154" s="367"/>
      <c r="K154" s="367"/>
      <c r="L154" s="367"/>
      <c r="M154" s="367"/>
      <c r="N154" s="367"/>
      <c r="O154" s="367"/>
      <c r="P154" s="367"/>
      <c r="Q154" s="367"/>
      <c r="R154" s="367"/>
      <c r="S154" s="367"/>
      <c r="T154" s="367"/>
      <c r="U154" s="367"/>
      <c r="V154" s="367"/>
      <c r="W154" s="367"/>
      <c r="X154" s="367"/>
      <c r="Y154" s="367"/>
      <c r="Z154" s="367"/>
      <c r="AA154" s="367"/>
      <c r="AB154" s="367"/>
      <c r="AC154" s="367"/>
      <c r="AD154" s="367"/>
      <c r="AE154" s="367"/>
      <c r="AF154" s="367"/>
      <c r="AG154" s="367"/>
      <c r="AH154" s="367"/>
      <c r="AI154" s="367"/>
      <c r="AJ154" s="367"/>
      <c r="AK154" s="367"/>
      <c r="AL154" s="367"/>
      <c r="AM154" s="13"/>
      <c r="AN154" s="32"/>
      <c r="AO154" s="32"/>
      <c r="AP154" s="32"/>
      <c r="AQ154" s="32"/>
      <c r="AR154" s="32"/>
      <c r="AS154" s="32"/>
      <c r="AT154" s="32"/>
      <c r="AU154" s="32"/>
      <c r="AV154" s="32"/>
      <c r="AW154" s="32"/>
      <c r="AX154" s="32"/>
      <c r="AY154" s="32"/>
      <c r="AZ154" s="32"/>
    </row>
    <row r="155" spans="1:52" s="59" customFormat="1" ht="24" customHeight="1">
      <c r="A155" s="223" t="s">
        <v>237</v>
      </c>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13"/>
      <c r="AN155" s="32"/>
      <c r="AO155" s="32"/>
      <c r="AP155" s="32"/>
      <c r="AQ155" s="32"/>
      <c r="AR155" s="32"/>
      <c r="AS155" s="32"/>
      <c r="AT155" s="32"/>
      <c r="AU155" s="32"/>
      <c r="AV155" s="32"/>
      <c r="AW155" s="32"/>
      <c r="AX155" s="32"/>
      <c r="AY155" s="32"/>
      <c r="AZ155" s="32"/>
    </row>
    <row r="156" spans="1:49" s="59" customFormat="1" ht="15" customHeight="1">
      <c r="A156" s="223" t="s">
        <v>60</v>
      </c>
      <c r="B156" s="223"/>
      <c r="C156" s="223"/>
      <c r="D156" s="223"/>
      <c r="E156" s="223"/>
      <c r="F156" s="223"/>
      <c r="G156" s="223"/>
      <c r="H156" s="223"/>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
      <c r="AN156" s="32"/>
      <c r="AO156" s="32"/>
      <c r="AP156" s="32"/>
      <c r="AQ156" s="32"/>
      <c r="AR156" s="32"/>
      <c r="AS156" s="32"/>
      <c r="AT156" s="32"/>
      <c r="AU156" s="32"/>
      <c r="AV156" s="32"/>
      <c r="AW156" s="32"/>
    </row>
    <row r="157" spans="1:52" s="59" customFormat="1" ht="6" customHeight="1">
      <c r="A157" s="72"/>
      <c r="B157" s="72"/>
      <c r="C157" s="72"/>
      <c r="D157" s="72"/>
      <c r="E157" s="72"/>
      <c r="F157" s="72"/>
      <c r="G157" s="72"/>
      <c r="H157" s="72"/>
      <c r="I157" s="72"/>
      <c r="J157" s="72"/>
      <c r="K157" s="72"/>
      <c r="L157" s="72"/>
      <c r="M157" s="72"/>
      <c r="N157" s="72"/>
      <c r="O157" s="72"/>
      <c r="P157" s="72"/>
      <c r="Q157" s="72"/>
      <c r="R157" s="72"/>
      <c r="S157" s="74"/>
      <c r="T157" s="74"/>
      <c r="U157" s="72"/>
      <c r="V157" s="72"/>
      <c r="W157" s="72"/>
      <c r="X157" s="72"/>
      <c r="Y157" s="72"/>
      <c r="Z157" s="72"/>
      <c r="AA157" s="72"/>
      <c r="AB157" s="72"/>
      <c r="AC157" s="72"/>
      <c r="AD157" s="72"/>
      <c r="AE157" s="72"/>
      <c r="AF157" s="72"/>
      <c r="AG157" s="72"/>
      <c r="AH157" s="72"/>
      <c r="AI157" s="72"/>
      <c r="AJ157" s="72"/>
      <c r="AK157" s="72"/>
      <c r="AL157" s="72"/>
      <c r="AM157" s="13"/>
      <c r="AN157" s="32"/>
      <c r="AO157" s="32"/>
      <c r="AP157" s="32"/>
      <c r="AQ157" s="32"/>
      <c r="AR157" s="32"/>
      <c r="AS157" s="32"/>
      <c r="AT157" s="32"/>
      <c r="AU157" s="32"/>
      <c r="AV157" s="32"/>
      <c r="AW157" s="32"/>
      <c r="AX157" s="32"/>
      <c r="AY157" s="32"/>
      <c r="AZ157" s="32"/>
    </row>
    <row r="158" spans="1:52" s="59" customFormat="1" ht="8.25" customHeight="1">
      <c r="A158" s="72"/>
      <c r="B158" s="72"/>
      <c r="C158" s="72"/>
      <c r="D158" s="72"/>
      <c r="E158" s="72"/>
      <c r="F158" s="72"/>
      <c r="G158" s="72"/>
      <c r="H158" s="72"/>
      <c r="I158" s="72"/>
      <c r="J158" s="72"/>
      <c r="K158" s="72"/>
      <c r="L158" s="72"/>
      <c r="M158" s="72"/>
      <c r="N158" s="72"/>
      <c r="O158" s="72"/>
      <c r="P158" s="72"/>
      <c r="Q158" s="72"/>
      <c r="R158" s="72"/>
      <c r="S158" s="74"/>
      <c r="T158" s="74"/>
      <c r="U158" s="72"/>
      <c r="V158" s="72"/>
      <c r="W158" s="72"/>
      <c r="X158" s="72"/>
      <c r="Y158" s="72"/>
      <c r="Z158" s="72"/>
      <c r="AA158" s="72"/>
      <c r="AB158" s="72"/>
      <c r="AC158" s="72"/>
      <c r="AD158" s="72"/>
      <c r="AE158" s="72"/>
      <c r="AF158" s="72"/>
      <c r="AG158" s="72"/>
      <c r="AH158" s="72"/>
      <c r="AI158" s="72"/>
      <c r="AJ158" s="72"/>
      <c r="AK158" s="72"/>
      <c r="AL158" s="72"/>
      <c r="AM158" s="13"/>
      <c r="AN158" s="32"/>
      <c r="AO158" s="32"/>
      <c r="AP158" s="32"/>
      <c r="AQ158" s="32"/>
      <c r="AR158" s="32"/>
      <c r="AS158" s="32"/>
      <c r="AT158" s="32"/>
      <c r="AU158" s="32"/>
      <c r="AV158" s="32"/>
      <c r="AW158" s="32"/>
      <c r="AX158" s="32"/>
      <c r="AY158" s="32"/>
      <c r="AZ158" s="32"/>
    </row>
    <row r="159" spans="1:52" s="59" customFormat="1" ht="15">
      <c r="A159" s="72"/>
      <c r="B159" s="72"/>
      <c r="C159" s="72"/>
      <c r="D159" s="72"/>
      <c r="E159" s="72"/>
      <c r="F159" s="73" t="s">
        <v>0</v>
      </c>
      <c r="G159" s="72"/>
      <c r="H159" s="72"/>
      <c r="I159" s="72"/>
      <c r="J159" s="72"/>
      <c r="K159" s="72"/>
      <c r="L159" s="72"/>
      <c r="M159" s="72"/>
      <c r="N159" s="72"/>
      <c r="O159" s="72"/>
      <c r="P159" s="72"/>
      <c r="Q159" s="72"/>
      <c r="R159" s="72"/>
      <c r="S159" s="74"/>
      <c r="T159" s="74"/>
      <c r="U159" s="72"/>
      <c r="V159" s="72"/>
      <c r="W159" s="72"/>
      <c r="X159" s="72"/>
      <c r="Y159" s="73" t="s">
        <v>1</v>
      </c>
      <c r="Z159" s="72"/>
      <c r="AA159" s="72"/>
      <c r="AB159" s="72"/>
      <c r="AC159" s="72"/>
      <c r="AD159" s="72"/>
      <c r="AE159" s="72"/>
      <c r="AF159" s="72"/>
      <c r="AG159" s="72"/>
      <c r="AH159" s="72"/>
      <c r="AI159" s="72"/>
      <c r="AJ159" s="72"/>
      <c r="AK159" s="72"/>
      <c r="AL159" s="72"/>
      <c r="AM159" s="13"/>
      <c r="AN159" s="32"/>
      <c r="AO159" s="32"/>
      <c r="AP159" s="32"/>
      <c r="AQ159" s="32"/>
      <c r="AR159" s="32"/>
      <c r="AS159" s="32"/>
      <c r="AT159" s="32"/>
      <c r="AU159" s="32"/>
      <c r="AV159" s="32"/>
      <c r="AW159" s="32"/>
      <c r="AX159" s="32"/>
      <c r="AY159" s="32"/>
      <c r="AZ159" s="32"/>
    </row>
    <row r="160" spans="1:52" s="59" customFormat="1" ht="15">
      <c r="A160" s="174" t="str">
        <f>T115</f>
        <v>Начальник Брестского областного 
управления Госпромнадзора
___________________________ И.Г.Калишук</v>
      </c>
      <c r="B160" s="174"/>
      <c r="C160" s="174"/>
      <c r="D160" s="174"/>
      <c r="E160" s="174"/>
      <c r="F160" s="174"/>
      <c r="G160" s="174"/>
      <c r="H160" s="174"/>
      <c r="I160" s="174"/>
      <c r="J160" s="174"/>
      <c r="K160" s="174"/>
      <c r="L160" s="174"/>
      <c r="M160" s="174"/>
      <c r="N160" s="174"/>
      <c r="O160" s="174"/>
      <c r="P160" s="174"/>
      <c r="Q160" s="174"/>
      <c r="R160" s="174"/>
      <c r="S160" s="174"/>
      <c r="T160" s="74"/>
      <c r="U160" s="72"/>
      <c r="V160" s="319">
        <f>A116</f>
        <v>0</v>
      </c>
      <c r="W160" s="319"/>
      <c r="X160" s="319"/>
      <c r="Y160" s="319"/>
      <c r="Z160" s="319"/>
      <c r="AA160" s="319"/>
      <c r="AB160" s="319"/>
      <c r="AC160" s="319"/>
      <c r="AD160" s="319"/>
      <c r="AE160" s="319"/>
      <c r="AF160" s="319"/>
      <c r="AG160" s="319"/>
      <c r="AH160" s="319"/>
      <c r="AI160" s="319"/>
      <c r="AJ160" s="319"/>
      <c r="AK160" s="319"/>
      <c r="AL160" s="319"/>
      <c r="AM160" s="13"/>
      <c r="AN160" s="32"/>
      <c r="AO160" s="32"/>
      <c r="AP160" s="32"/>
      <c r="AQ160" s="32"/>
      <c r="AR160" s="32"/>
      <c r="AS160" s="32"/>
      <c r="AT160" s="32"/>
      <c r="AU160" s="32"/>
      <c r="AV160" s="32"/>
      <c r="AW160" s="32"/>
      <c r="AX160" s="32"/>
      <c r="AY160" s="32"/>
      <c r="AZ160" s="32"/>
    </row>
    <row r="161" spans="1:52" s="59" customFormat="1" ht="15">
      <c r="A161" s="174"/>
      <c r="B161" s="174"/>
      <c r="C161" s="174"/>
      <c r="D161" s="174"/>
      <c r="E161" s="174"/>
      <c r="F161" s="174"/>
      <c r="G161" s="174"/>
      <c r="H161" s="174"/>
      <c r="I161" s="174"/>
      <c r="J161" s="174"/>
      <c r="K161" s="174"/>
      <c r="L161" s="174"/>
      <c r="M161" s="174"/>
      <c r="N161" s="174"/>
      <c r="O161" s="174"/>
      <c r="P161" s="174"/>
      <c r="Q161" s="174"/>
      <c r="R161" s="174"/>
      <c r="S161" s="174"/>
      <c r="T161" s="74"/>
      <c r="U161" s="72"/>
      <c r="V161" s="320"/>
      <c r="W161" s="320"/>
      <c r="X161" s="320"/>
      <c r="Y161" s="320"/>
      <c r="Z161" s="320"/>
      <c r="AA161" s="320"/>
      <c r="AB161" s="320"/>
      <c r="AC161" s="320"/>
      <c r="AD161" s="320"/>
      <c r="AE161" s="320"/>
      <c r="AF161" s="320"/>
      <c r="AG161" s="320"/>
      <c r="AH161" s="320"/>
      <c r="AI161" s="320"/>
      <c r="AJ161" s="320"/>
      <c r="AK161" s="320"/>
      <c r="AL161" s="320"/>
      <c r="AM161" s="13"/>
      <c r="AN161" s="32"/>
      <c r="AO161" s="32"/>
      <c r="AP161" s="32"/>
      <c r="AQ161" s="32"/>
      <c r="AR161" s="32"/>
      <c r="AS161" s="32"/>
      <c r="AT161" s="32"/>
      <c r="AU161" s="32"/>
      <c r="AV161" s="32"/>
      <c r="AW161" s="32"/>
      <c r="AX161" s="32"/>
      <c r="AY161" s="32"/>
      <c r="AZ161" s="32"/>
    </row>
    <row r="162" spans="1:52" s="59" customFormat="1" ht="15">
      <c r="A162" s="174"/>
      <c r="B162" s="174"/>
      <c r="C162" s="174"/>
      <c r="D162" s="174"/>
      <c r="E162" s="174"/>
      <c r="F162" s="174"/>
      <c r="G162" s="174"/>
      <c r="H162" s="174"/>
      <c r="I162" s="174"/>
      <c r="J162" s="174"/>
      <c r="K162" s="174"/>
      <c r="L162" s="174"/>
      <c r="M162" s="174"/>
      <c r="N162" s="174"/>
      <c r="O162" s="174"/>
      <c r="P162" s="174"/>
      <c r="Q162" s="174"/>
      <c r="R162" s="174"/>
      <c r="S162" s="174"/>
      <c r="T162" s="74"/>
      <c r="U162" s="72"/>
      <c r="V162" s="72"/>
      <c r="W162" s="72"/>
      <c r="X162" s="72"/>
      <c r="Y162" s="72"/>
      <c r="Z162" s="72"/>
      <c r="AA162" s="82" t="s">
        <v>62</v>
      </c>
      <c r="AB162" s="72"/>
      <c r="AC162" s="72"/>
      <c r="AD162" s="72"/>
      <c r="AE162" s="72"/>
      <c r="AF162" s="72"/>
      <c r="AG162" s="72"/>
      <c r="AH162" s="72"/>
      <c r="AI162" s="72"/>
      <c r="AJ162" s="72"/>
      <c r="AK162" s="72"/>
      <c r="AL162" s="72"/>
      <c r="AM162" s="13"/>
      <c r="AN162" s="32"/>
      <c r="AO162" s="32"/>
      <c r="AP162" s="32"/>
      <c r="AQ162" s="32"/>
      <c r="AR162" s="32"/>
      <c r="AS162" s="32"/>
      <c r="AT162" s="32"/>
      <c r="AU162" s="32"/>
      <c r="AV162" s="32"/>
      <c r="AW162" s="32"/>
      <c r="AX162" s="32"/>
      <c r="AY162" s="32"/>
      <c r="AZ162" s="32"/>
    </row>
    <row r="163" spans="1:52" s="59" customFormat="1" ht="31.5" customHeight="1">
      <c r="A163" s="174"/>
      <c r="B163" s="174"/>
      <c r="C163" s="174"/>
      <c r="D163" s="174"/>
      <c r="E163" s="174"/>
      <c r="F163" s="174"/>
      <c r="G163" s="174"/>
      <c r="H163" s="174"/>
      <c r="I163" s="174"/>
      <c r="J163" s="174"/>
      <c r="K163" s="174"/>
      <c r="L163" s="174"/>
      <c r="M163" s="174"/>
      <c r="N163" s="174"/>
      <c r="O163" s="174"/>
      <c r="P163" s="174"/>
      <c r="Q163" s="174"/>
      <c r="R163" s="174"/>
      <c r="S163" s="174"/>
      <c r="T163" s="74"/>
      <c r="U163" s="72"/>
      <c r="V163" s="229"/>
      <c r="W163" s="229"/>
      <c r="X163" s="229"/>
      <c r="Y163" s="229"/>
      <c r="Z163" s="229"/>
      <c r="AA163" s="229"/>
      <c r="AB163" s="229"/>
      <c r="AC163" s="229"/>
      <c r="AD163" s="230">
        <f>K119</f>
        <v>0</v>
      </c>
      <c r="AE163" s="230"/>
      <c r="AF163" s="230"/>
      <c r="AG163" s="230"/>
      <c r="AH163" s="230"/>
      <c r="AI163" s="230"/>
      <c r="AJ163" s="230"/>
      <c r="AK163" s="230"/>
      <c r="AL163" s="230"/>
      <c r="AM163" s="13"/>
      <c r="AN163" s="32"/>
      <c r="AO163" s="32"/>
      <c r="AP163" s="32"/>
      <c r="AQ163" s="32"/>
      <c r="AR163" s="32"/>
      <c r="AS163" s="32"/>
      <c r="AT163" s="32"/>
      <c r="AU163" s="32"/>
      <c r="AV163" s="32"/>
      <c r="AW163" s="32"/>
      <c r="AX163" s="32"/>
      <c r="AY163" s="32"/>
      <c r="AZ163" s="32"/>
    </row>
    <row r="164" spans="1:52" s="59" customFormat="1" ht="15">
      <c r="A164" s="74"/>
      <c r="B164" s="74"/>
      <c r="C164" s="74"/>
      <c r="D164" s="74"/>
      <c r="E164" s="74"/>
      <c r="F164" s="74"/>
      <c r="G164" s="74"/>
      <c r="H164" s="74"/>
      <c r="I164" s="72"/>
      <c r="J164" s="72"/>
      <c r="K164" s="72"/>
      <c r="L164" s="72"/>
      <c r="M164" s="72"/>
      <c r="N164" s="72"/>
      <c r="O164" s="72"/>
      <c r="P164" s="72"/>
      <c r="Q164" s="72"/>
      <c r="R164" s="72"/>
      <c r="S164" s="74"/>
      <c r="T164" s="74"/>
      <c r="U164" s="72"/>
      <c r="V164" s="72" t="s">
        <v>11</v>
      </c>
      <c r="W164" s="72"/>
      <c r="X164" s="72"/>
      <c r="Y164" s="72"/>
      <c r="Z164" s="72"/>
      <c r="AA164" s="72"/>
      <c r="AB164" s="72"/>
      <c r="AC164" s="72"/>
      <c r="AD164" s="72"/>
      <c r="AE164" s="72"/>
      <c r="AF164" s="72"/>
      <c r="AG164" s="83" t="s">
        <v>36</v>
      </c>
      <c r="AH164" s="72"/>
      <c r="AI164" s="72"/>
      <c r="AJ164" s="72"/>
      <c r="AK164" s="72"/>
      <c r="AL164" s="72"/>
      <c r="AM164" s="13"/>
      <c r="AN164" s="32"/>
      <c r="AO164" s="32"/>
      <c r="AP164" s="32"/>
      <c r="AQ164" s="32"/>
      <c r="AR164" s="32"/>
      <c r="AS164" s="32"/>
      <c r="AT164" s="32"/>
      <c r="AU164" s="32"/>
      <c r="AV164" s="32"/>
      <c r="AW164" s="32"/>
      <c r="AX164" s="32"/>
      <c r="AY164" s="32"/>
      <c r="AZ164" s="32"/>
    </row>
    <row r="165" spans="1:52" s="59" customFormat="1" ht="15">
      <c r="A165" s="72"/>
      <c r="B165" s="72"/>
      <c r="C165" s="72"/>
      <c r="D165" s="72"/>
      <c r="E165" s="72" t="s">
        <v>12</v>
      </c>
      <c r="F165" s="72"/>
      <c r="G165" s="72"/>
      <c r="H165" s="72"/>
      <c r="I165" s="72"/>
      <c r="J165" s="72"/>
      <c r="K165" s="72"/>
      <c r="L165" s="72"/>
      <c r="M165" s="72"/>
      <c r="N165" s="72"/>
      <c r="O165" s="72"/>
      <c r="P165" s="72"/>
      <c r="Q165" s="72"/>
      <c r="R165" s="72"/>
      <c r="S165" s="74"/>
      <c r="T165" s="74"/>
      <c r="U165" s="72"/>
      <c r="V165" s="72"/>
      <c r="W165" s="72"/>
      <c r="X165" s="72"/>
      <c r="Y165" s="72"/>
      <c r="AA165" s="72"/>
      <c r="AB165" s="72" t="s">
        <v>12</v>
      </c>
      <c r="AC165" s="72"/>
      <c r="AD165" s="72"/>
      <c r="AE165" s="72"/>
      <c r="AF165" s="72"/>
      <c r="AG165" s="72"/>
      <c r="AH165" s="72"/>
      <c r="AI165" s="72"/>
      <c r="AJ165" s="72"/>
      <c r="AK165" s="72"/>
      <c r="AL165" s="72"/>
      <c r="AM165" s="13"/>
      <c r="AN165" s="32"/>
      <c r="AO165" s="32"/>
      <c r="AP165" s="32"/>
      <c r="AQ165" s="32"/>
      <c r="AR165" s="32"/>
      <c r="AS165" s="32"/>
      <c r="AT165" s="32"/>
      <c r="AU165" s="32"/>
      <c r="AV165" s="32"/>
      <c r="AW165" s="32"/>
      <c r="AX165" s="32"/>
      <c r="AY165" s="32"/>
      <c r="AZ165" s="32"/>
    </row>
    <row r="166" spans="1:52" s="59" customFormat="1" ht="6" customHeight="1">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32"/>
      <c r="AO166" s="32"/>
      <c r="AP166" s="32"/>
      <c r="AQ166" s="32"/>
      <c r="AR166" s="32"/>
      <c r="AS166" s="32"/>
      <c r="AT166" s="32"/>
      <c r="AU166" s="32"/>
      <c r="AV166" s="32"/>
      <c r="AW166" s="32"/>
      <c r="AX166" s="32"/>
      <c r="AY166" s="32"/>
      <c r="AZ166" s="32"/>
    </row>
    <row r="167" spans="1:52" s="59" customFormat="1" ht="5.25" customHeight="1">
      <c r="A167" s="72"/>
      <c r="B167" s="72"/>
      <c r="C167" s="72"/>
      <c r="D167" s="72"/>
      <c r="E167" s="72"/>
      <c r="F167" s="72"/>
      <c r="G167" s="72"/>
      <c r="H167" s="72"/>
      <c r="I167" s="72"/>
      <c r="J167" s="72"/>
      <c r="K167" s="72"/>
      <c r="L167" s="72"/>
      <c r="M167" s="72"/>
      <c r="N167" s="72"/>
      <c r="O167" s="72"/>
      <c r="P167" s="72"/>
      <c r="Q167" s="72"/>
      <c r="R167" s="72"/>
      <c r="S167" s="74"/>
      <c r="T167" s="74"/>
      <c r="U167" s="72"/>
      <c r="V167" s="72"/>
      <c r="W167" s="72"/>
      <c r="X167" s="72"/>
      <c r="Y167" s="72"/>
      <c r="Z167" s="72"/>
      <c r="AA167" s="72"/>
      <c r="AB167" s="72"/>
      <c r="AC167" s="72"/>
      <c r="AD167" s="72"/>
      <c r="AE167" s="72"/>
      <c r="AF167" s="72"/>
      <c r="AG167" s="72"/>
      <c r="AH167" s="72"/>
      <c r="AI167" s="72"/>
      <c r="AJ167" s="72"/>
      <c r="AK167" s="72"/>
      <c r="AL167" s="72"/>
      <c r="AM167" s="13"/>
      <c r="AN167" s="32"/>
      <c r="AO167" s="32"/>
      <c r="AP167" s="32"/>
      <c r="AQ167" s="32"/>
      <c r="AR167" s="32"/>
      <c r="AS167" s="32"/>
      <c r="AT167" s="32"/>
      <c r="AU167" s="32"/>
      <c r="AV167" s="32"/>
      <c r="AW167" s="32"/>
      <c r="AX167" s="32"/>
      <c r="AY167" s="32"/>
      <c r="AZ167" s="32"/>
    </row>
    <row r="168" spans="1:52" s="59" customFormat="1" ht="6" customHeight="1">
      <c r="A168" s="72"/>
      <c r="B168" s="72"/>
      <c r="C168" s="72"/>
      <c r="D168" s="72"/>
      <c r="E168" s="72"/>
      <c r="F168" s="72"/>
      <c r="G168" s="72"/>
      <c r="H168" s="72"/>
      <c r="I168" s="72"/>
      <c r="J168" s="72"/>
      <c r="K168" s="72"/>
      <c r="L168" s="72"/>
      <c r="M168" s="72"/>
      <c r="N168" s="72"/>
      <c r="O168" s="72"/>
      <c r="P168" s="72"/>
      <c r="Q168" s="72"/>
      <c r="R168" s="72"/>
      <c r="S168" s="74"/>
      <c r="T168" s="74"/>
      <c r="U168" s="72"/>
      <c r="V168" s="72"/>
      <c r="W168" s="72"/>
      <c r="X168" s="72"/>
      <c r="Y168" s="72"/>
      <c r="Z168" s="72"/>
      <c r="AA168" s="72"/>
      <c r="AB168" s="72"/>
      <c r="AC168" s="72"/>
      <c r="AD168" s="72"/>
      <c r="AE168" s="72"/>
      <c r="AF168" s="72"/>
      <c r="AG168" s="72"/>
      <c r="AH168" s="72"/>
      <c r="AI168" s="72"/>
      <c r="AJ168" s="72"/>
      <c r="AK168" s="72"/>
      <c r="AL168" s="72"/>
      <c r="AM168" s="13"/>
      <c r="AN168" s="32"/>
      <c r="AO168" s="32"/>
      <c r="AP168" s="32"/>
      <c r="AQ168" s="32"/>
      <c r="AR168" s="32"/>
      <c r="AS168" s="32"/>
      <c r="AT168" s="32"/>
      <c r="AU168" s="32"/>
      <c r="AV168" s="32"/>
      <c r="AW168" s="32"/>
      <c r="AX168" s="32"/>
      <c r="AY168" s="32"/>
      <c r="AZ168" s="32"/>
    </row>
    <row r="169" spans="1:52" s="59" customFormat="1" ht="16.5" customHeight="1">
      <c r="A169" s="334" t="s">
        <v>456</v>
      </c>
      <c r="B169" s="334"/>
      <c r="C169" s="334"/>
      <c r="D169" s="334"/>
      <c r="E169" s="334"/>
      <c r="F169" s="334"/>
      <c r="G169" s="334"/>
      <c r="H169" s="334"/>
      <c r="I169" s="334"/>
      <c r="J169" s="334"/>
      <c r="K169" s="334"/>
      <c r="L169" s="334"/>
      <c r="M169" s="334"/>
      <c r="N169" s="334"/>
      <c r="O169" s="334"/>
      <c r="P169" s="334"/>
      <c r="Q169" s="334"/>
      <c r="R169" s="334"/>
      <c r="S169" s="74"/>
      <c r="T169" s="74"/>
      <c r="U169" s="72"/>
      <c r="V169" s="72"/>
      <c r="W169" s="73" t="s">
        <v>21</v>
      </c>
      <c r="X169" s="72"/>
      <c r="Y169" s="72"/>
      <c r="Z169" s="72"/>
      <c r="AA169" s="72"/>
      <c r="AB169" s="72"/>
      <c r="AC169" s="72"/>
      <c r="AD169" s="72"/>
      <c r="AE169" s="72"/>
      <c r="AF169" s="173" t="str">
        <f>V48</f>
        <v>ТО/T</v>
      </c>
      <c r="AG169" s="173"/>
      <c r="AH169" s="173"/>
      <c r="AI169" s="173"/>
      <c r="AJ169" s="173"/>
      <c r="AK169" s="173"/>
      <c r="AL169" s="173"/>
      <c r="AM169" s="13"/>
      <c r="AN169" s="32"/>
      <c r="AO169" s="32"/>
      <c r="AP169" s="32"/>
      <c r="AQ169" s="32"/>
      <c r="AR169" s="32"/>
      <c r="AS169" s="32"/>
      <c r="AT169" s="32"/>
      <c r="AU169" s="32"/>
      <c r="AV169" s="32"/>
      <c r="AW169" s="32"/>
      <c r="AX169" s="32"/>
      <c r="AY169" s="32"/>
      <c r="AZ169" s="32"/>
    </row>
    <row r="170" spans="1:52" s="59" customFormat="1" ht="25.5" customHeight="1">
      <c r="A170" s="335" t="str">
        <f>A125</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70" s="335"/>
      <c r="C170" s="335"/>
      <c r="D170" s="335"/>
      <c r="E170" s="335"/>
      <c r="F170" s="335"/>
      <c r="G170" s="335"/>
      <c r="H170" s="335"/>
      <c r="I170" s="335"/>
      <c r="J170" s="335"/>
      <c r="K170" s="335"/>
      <c r="L170" s="335"/>
      <c r="M170" s="335"/>
      <c r="N170" s="335"/>
      <c r="O170" s="335"/>
      <c r="P170" s="335"/>
      <c r="Q170" s="335"/>
      <c r="R170" s="335"/>
      <c r="S170" s="335"/>
      <c r="T170" s="335"/>
      <c r="U170" s="335"/>
      <c r="V170" s="72"/>
      <c r="W170" s="72"/>
      <c r="X170" s="72"/>
      <c r="Y170" s="72"/>
      <c r="Z170" s="72"/>
      <c r="AA170" s="72"/>
      <c r="AB170" s="72"/>
      <c r="AC170" s="72"/>
      <c r="AD170" s="72"/>
      <c r="AE170" s="73" t="s">
        <v>6</v>
      </c>
      <c r="AF170" s="172">
        <f>AD50</f>
        <v>0</v>
      </c>
      <c r="AG170" s="172"/>
      <c r="AH170" s="172"/>
      <c r="AI170" s="172"/>
      <c r="AJ170" s="172"/>
      <c r="AK170" s="172"/>
      <c r="AL170" s="84" t="s">
        <v>5</v>
      </c>
      <c r="AM170" s="13"/>
      <c r="AN170" s="32"/>
      <c r="AO170" s="32"/>
      <c r="AP170" s="32"/>
      <c r="AQ170" s="32"/>
      <c r="AR170" s="32"/>
      <c r="AS170" s="32"/>
      <c r="AT170" s="32"/>
      <c r="AU170" s="32"/>
      <c r="AV170" s="32"/>
      <c r="AW170" s="32"/>
      <c r="AX170" s="32"/>
      <c r="AY170" s="32"/>
      <c r="AZ170" s="32"/>
    </row>
    <row r="171" spans="1:52" s="59" customFormat="1" ht="25.5" customHeight="1">
      <c r="A171" s="335"/>
      <c r="B171" s="335"/>
      <c r="C171" s="335"/>
      <c r="D171" s="335"/>
      <c r="E171" s="335"/>
      <c r="F171" s="335"/>
      <c r="G171" s="335"/>
      <c r="H171" s="335"/>
      <c r="I171" s="335"/>
      <c r="J171" s="335"/>
      <c r="K171" s="335"/>
      <c r="L171" s="335"/>
      <c r="M171" s="335"/>
      <c r="N171" s="335"/>
      <c r="O171" s="335"/>
      <c r="P171" s="335"/>
      <c r="Q171" s="335"/>
      <c r="R171" s="335"/>
      <c r="S171" s="335"/>
      <c r="T171" s="335"/>
      <c r="U171" s="335"/>
      <c r="V171" s="72"/>
      <c r="W171" s="72"/>
      <c r="X171" s="72"/>
      <c r="Y171" s="72"/>
      <c r="Z171" s="72"/>
      <c r="AA171" s="72"/>
      <c r="AB171" s="72"/>
      <c r="AC171" s="72"/>
      <c r="AD171" s="72"/>
      <c r="AE171" s="72"/>
      <c r="AF171" s="72"/>
      <c r="AG171" s="72"/>
      <c r="AH171" s="72"/>
      <c r="AI171" s="72"/>
      <c r="AJ171" s="72"/>
      <c r="AK171" s="72"/>
      <c r="AL171" s="72"/>
      <c r="AM171" s="13"/>
      <c r="AN171" s="32"/>
      <c r="AO171" s="32"/>
      <c r="AP171" s="32"/>
      <c r="AQ171" s="32"/>
      <c r="AR171" s="32"/>
      <c r="AS171" s="32"/>
      <c r="AT171" s="32"/>
      <c r="AU171" s="32"/>
      <c r="AV171" s="32"/>
      <c r="AW171" s="32"/>
      <c r="AX171" s="32"/>
      <c r="AY171" s="32"/>
      <c r="AZ171" s="32"/>
    </row>
    <row r="172" spans="1:52" s="59" customFormat="1" ht="25.5" customHeight="1">
      <c r="A172" s="335"/>
      <c r="B172" s="335"/>
      <c r="C172" s="335"/>
      <c r="D172" s="335"/>
      <c r="E172" s="335"/>
      <c r="F172" s="335"/>
      <c r="G172" s="335"/>
      <c r="H172" s="335"/>
      <c r="I172" s="335"/>
      <c r="J172" s="335"/>
      <c r="K172" s="335"/>
      <c r="L172" s="335"/>
      <c r="M172" s="335"/>
      <c r="N172" s="335"/>
      <c r="O172" s="335"/>
      <c r="P172" s="335"/>
      <c r="Q172" s="335"/>
      <c r="R172" s="335"/>
      <c r="S172" s="335"/>
      <c r="T172" s="335"/>
      <c r="U172" s="335"/>
      <c r="V172" s="72"/>
      <c r="W172" s="72"/>
      <c r="X172" s="72"/>
      <c r="Y172" s="72"/>
      <c r="Z172" s="72"/>
      <c r="AA172" s="72"/>
      <c r="AB172" s="72"/>
      <c r="AC172" s="72"/>
      <c r="AD172" s="72"/>
      <c r="AE172" s="72"/>
      <c r="AF172" s="72"/>
      <c r="AG172" s="72"/>
      <c r="AH172" s="72"/>
      <c r="AI172" s="72"/>
      <c r="AJ172" s="72"/>
      <c r="AK172" s="72"/>
      <c r="AL172" s="72"/>
      <c r="AM172" s="13"/>
      <c r="AN172" s="32"/>
      <c r="AO172" s="32"/>
      <c r="AP172" s="32"/>
      <c r="AQ172" s="32"/>
      <c r="AR172" s="32"/>
      <c r="AS172" s="32"/>
      <c r="AT172" s="32"/>
      <c r="AU172" s="32"/>
      <c r="AV172" s="32"/>
      <c r="AW172" s="32"/>
      <c r="AX172" s="32"/>
      <c r="AY172" s="32"/>
      <c r="AZ172" s="32"/>
    </row>
    <row r="173" spans="1:52" s="59" customFormat="1" ht="25.5" customHeight="1">
      <c r="A173" s="335"/>
      <c r="B173" s="335"/>
      <c r="C173" s="335"/>
      <c r="D173" s="335"/>
      <c r="E173" s="335"/>
      <c r="F173" s="335"/>
      <c r="G173" s="335"/>
      <c r="H173" s="335"/>
      <c r="I173" s="335"/>
      <c r="J173" s="335"/>
      <c r="K173" s="335"/>
      <c r="L173" s="335"/>
      <c r="M173" s="335"/>
      <c r="N173" s="335"/>
      <c r="O173" s="335"/>
      <c r="P173" s="335"/>
      <c r="Q173" s="335"/>
      <c r="R173" s="335"/>
      <c r="S173" s="335"/>
      <c r="T173" s="335"/>
      <c r="U173" s="335"/>
      <c r="V173" s="72"/>
      <c r="W173" s="72"/>
      <c r="X173" s="72"/>
      <c r="Y173" s="72"/>
      <c r="Z173" s="72"/>
      <c r="AA173" s="72"/>
      <c r="AB173" s="72"/>
      <c r="AC173" s="72"/>
      <c r="AD173" s="72"/>
      <c r="AE173" s="72"/>
      <c r="AF173" s="72"/>
      <c r="AG173" s="72"/>
      <c r="AH173" s="72"/>
      <c r="AI173" s="72"/>
      <c r="AJ173" s="72"/>
      <c r="AK173" s="72"/>
      <c r="AL173" s="72"/>
      <c r="AM173" s="13"/>
      <c r="AN173" s="32"/>
      <c r="AO173" s="32"/>
      <c r="AP173" s="32"/>
      <c r="AQ173" s="32"/>
      <c r="AR173" s="32"/>
      <c r="AS173" s="32"/>
      <c r="AT173" s="32"/>
      <c r="AU173" s="32"/>
      <c r="AV173" s="32"/>
      <c r="AW173" s="32"/>
      <c r="AX173" s="32"/>
      <c r="AY173" s="32"/>
      <c r="AZ173" s="32"/>
    </row>
    <row r="174" spans="1:52" s="59" customFormat="1" ht="25.5" customHeight="1">
      <c r="A174" s="335"/>
      <c r="B174" s="335"/>
      <c r="C174" s="335"/>
      <c r="D174" s="335"/>
      <c r="E174" s="335"/>
      <c r="F174" s="335"/>
      <c r="G174" s="335"/>
      <c r="H174" s="335"/>
      <c r="I174" s="335"/>
      <c r="J174" s="335"/>
      <c r="K174" s="335"/>
      <c r="L174" s="335"/>
      <c r="M174" s="335"/>
      <c r="N174" s="335"/>
      <c r="O174" s="335"/>
      <c r="P174" s="335"/>
      <c r="Q174" s="335"/>
      <c r="R174" s="335"/>
      <c r="S174" s="335"/>
      <c r="T174" s="335"/>
      <c r="U174" s="335"/>
      <c r="V174" s="72"/>
      <c r="W174" s="85"/>
      <c r="X174" s="72"/>
      <c r="Y174" s="72"/>
      <c r="Z174" s="72"/>
      <c r="AA174" s="72"/>
      <c r="AB174" s="72"/>
      <c r="AC174" s="72"/>
      <c r="AD174" s="72"/>
      <c r="AE174" s="72"/>
      <c r="AF174" s="72"/>
      <c r="AG174" s="72"/>
      <c r="AH174" s="72"/>
      <c r="AI174" s="72"/>
      <c r="AJ174" s="72"/>
      <c r="AK174" s="72"/>
      <c r="AL174" s="72"/>
      <c r="AM174" s="13"/>
      <c r="AN174" s="32"/>
      <c r="AO174" s="32"/>
      <c r="AP174" s="32"/>
      <c r="AQ174" s="32"/>
      <c r="AR174" s="32"/>
      <c r="AS174" s="32"/>
      <c r="AT174" s="32"/>
      <c r="AU174" s="32"/>
      <c r="AV174" s="32"/>
      <c r="AW174" s="32"/>
      <c r="AX174" s="32"/>
      <c r="AY174" s="32"/>
      <c r="AZ174" s="32"/>
    </row>
    <row r="175" spans="1:52" s="59" customFormat="1" ht="25.5" customHeight="1">
      <c r="A175" s="335"/>
      <c r="B175" s="335"/>
      <c r="C175" s="335"/>
      <c r="D175" s="335"/>
      <c r="E175" s="335"/>
      <c r="F175" s="335"/>
      <c r="G175" s="335"/>
      <c r="H175" s="335"/>
      <c r="I175" s="335"/>
      <c r="J175" s="335"/>
      <c r="K175" s="335"/>
      <c r="L175" s="335"/>
      <c r="M175" s="335"/>
      <c r="N175" s="335"/>
      <c r="O175" s="335"/>
      <c r="P175" s="335"/>
      <c r="Q175" s="335"/>
      <c r="R175" s="335"/>
      <c r="S175" s="335"/>
      <c r="T175" s="335"/>
      <c r="U175" s="335"/>
      <c r="V175" s="72"/>
      <c r="W175" s="72"/>
      <c r="X175" s="72"/>
      <c r="Y175" s="72"/>
      <c r="Z175" s="72"/>
      <c r="AA175" s="72"/>
      <c r="AB175" s="72"/>
      <c r="AC175" s="72"/>
      <c r="AD175" s="72"/>
      <c r="AE175" s="72"/>
      <c r="AF175" s="72"/>
      <c r="AG175" s="72"/>
      <c r="AH175" s="72"/>
      <c r="AI175" s="72"/>
      <c r="AJ175" s="72"/>
      <c r="AK175" s="72"/>
      <c r="AL175" s="72"/>
      <c r="AM175" s="13"/>
      <c r="AN175" s="32"/>
      <c r="AO175" s="32"/>
      <c r="AP175" s="32"/>
      <c r="AQ175" s="32"/>
      <c r="AR175" s="32"/>
      <c r="AS175" s="32"/>
      <c r="AT175" s="32"/>
      <c r="AU175" s="32"/>
      <c r="AV175" s="32"/>
      <c r="AW175" s="32"/>
      <c r="AX175" s="32"/>
      <c r="AY175" s="32"/>
      <c r="AZ175" s="32"/>
    </row>
    <row r="176" spans="1:52" s="59" customFormat="1" ht="11.25" customHeight="1">
      <c r="A176" s="335"/>
      <c r="B176" s="335"/>
      <c r="C176" s="335"/>
      <c r="D176" s="335"/>
      <c r="E176" s="335"/>
      <c r="F176" s="335"/>
      <c r="G176" s="335"/>
      <c r="H176" s="335"/>
      <c r="I176" s="335"/>
      <c r="J176" s="335"/>
      <c r="K176" s="335"/>
      <c r="L176" s="335"/>
      <c r="M176" s="335"/>
      <c r="N176" s="335"/>
      <c r="O176" s="335"/>
      <c r="P176" s="335"/>
      <c r="Q176" s="335"/>
      <c r="R176" s="335"/>
      <c r="S176" s="335"/>
      <c r="T176" s="335"/>
      <c r="U176" s="335"/>
      <c r="V176" s="72"/>
      <c r="W176" s="72"/>
      <c r="X176" s="72"/>
      <c r="Y176" s="72"/>
      <c r="Z176" s="72"/>
      <c r="AA176" s="72"/>
      <c r="AB176" s="72"/>
      <c r="AC176" s="72"/>
      <c r="AD176" s="72"/>
      <c r="AE176" s="72"/>
      <c r="AF176" s="72"/>
      <c r="AG176" s="72"/>
      <c r="AH176" s="72"/>
      <c r="AI176" s="72"/>
      <c r="AJ176" s="72"/>
      <c r="AK176" s="72"/>
      <c r="AL176" s="72"/>
      <c r="AM176" s="13"/>
      <c r="AN176" s="32"/>
      <c r="AO176" s="32"/>
      <c r="AP176" s="32"/>
      <c r="AQ176" s="32"/>
      <c r="AR176" s="32"/>
      <c r="AS176" s="32"/>
      <c r="AT176" s="32"/>
      <c r="AU176" s="32"/>
      <c r="AV176" s="32"/>
      <c r="AW176" s="32"/>
      <c r="AX176" s="32"/>
      <c r="AY176" s="32"/>
      <c r="AZ176" s="32"/>
    </row>
    <row r="177" spans="1:52" s="59" customFormat="1" ht="7.5" customHeight="1">
      <c r="A177" s="72"/>
      <c r="B177" s="72"/>
      <c r="C177" s="72"/>
      <c r="D177" s="72"/>
      <c r="E177" s="72"/>
      <c r="F177" s="72"/>
      <c r="G177" s="72"/>
      <c r="H177" s="72"/>
      <c r="I177" s="72"/>
      <c r="J177" s="72"/>
      <c r="K177" s="72"/>
      <c r="L177" s="72"/>
      <c r="M177" s="72"/>
      <c r="N177" s="72"/>
      <c r="O177" s="72"/>
      <c r="P177" s="72"/>
      <c r="Q177" s="72"/>
      <c r="R177" s="72"/>
      <c r="S177" s="74"/>
      <c r="T177" s="74"/>
      <c r="U177" s="72"/>
      <c r="V177" s="72"/>
      <c r="W177" s="72"/>
      <c r="X177" s="72"/>
      <c r="Y177" s="72"/>
      <c r="Z177" s="72"/>
      <c r="AA177" s="72"/>
      <c r="AB177" s="72"/>
      <c r="AC177" s="72"/>
      <c r="AD177" s="72"/>
      <c r="AE177" s="72"/>
      <c r="AF177" s="72"/>
      <c r="AG177" s="72"/>
      <c r="AH177" s="72"/>
      <c r="AI177" s="72"/>
      <c r="AJ177" s="72"/>
      <c r="AK177" s="72"/>
      <c r="AL177" s="72"/>
      <c r="AM177" s="13"/>
      <c r="AN177" s="32"/>
      <c r="AO177" s="32"/>
      <c r="AP177" s="32"/>
      <c r="AQ177" s="32"/>
      <c r="AR177" s="32"/>
      <c r="AS177" s="32"/>
      <c r="AT177" s="32"/>
      <c r="AU177" s="32"/>
      <c r="AV177" s="32"/>
      <c r="AW177" s="32"/>
      <c r="AX177" s="32"/>
      <c r="AY177" s="32"/>
      <c r="AZ177" s="32"/>
    </row>
    <row r="178" spans="1:52" s="59" customFormat="1" ht="18.75" customHeight="1">
      <c r="A178" s="218" t="s">
        <v>1</v>
      </c>
      <c r="B178" s="218"/>
      <c r="C178" s="218"/>
      <c r="D178" s="218"/>
      <c r="E178" s="218"/>
      <c r="F178" s="218"/>
      <c r="G178" s="218"/>
      <c r="H178" s="72"/>
      <c r="I178" s="178">
        <f>A104</f>
        <v>0</v>
      </c>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3"/>
      <c r="AN178" s="32"/>
      <c r="AO178" s="32"/>
      <c r="AP178" s="32"/>
      <c r="AQ178" s="32"/>
      <c r="AR178" s="32"/>
      <c r="AS178" s="32"/>
      <c r="AT178" s="32"/>
      <c r="AU178" s="32"/>
      <c r="AV178" s="32"/>
      <c r="AW178" s="32"/>
      <c r="AX178" s="32"/>
      <c r="AY178" s="32"/>
      <c r="AZ178" s="32"/>
    </row>
    <row r="179" spans="1:52" s="59" customFormat="1" ht="21.75" customHeight="1">
      <c r="A179" s="73" t="s">
        <v>18</v>
      </c>
      <c r="B179" s="72"/>
      <c r="C179" s="72"/>
      <c r="D179" s="72"/>
      <c r="E179" s="72"/>
      <c r="F179" s="72"/>
      <c r="G179" s="72"/>
      <c r="H179" s="72"/>
      <c r="I179" s="231">
        <f>A107</f>
        <v>0</v>
      </c>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13"/>
      <c r="AN179" s="32"/>
      <c r="AO179" s="32"/>
      <c r="AP179" s="32"/>
      <c r="AQ179" s="32"/>
      <c r="AR179" s="32"/>
      <c r="AS179" s="32"/>
      <c r="AT179" s="32"/>
      <c r="AU179" s="32"/>
      <c r="AV179" s="32"/>
      <c r="AW179" s="32"/>
      <c r="AX179" s="32"/>
      <c r="AY179" s="32"/>
      <c r="AZ179" s="32"/>
    </row>
    <row r="180" spans="2:52" s="59" customFormat="1" ht="33" customHeight="1">
      <c r="B180" s="72"/>
      <c r="C180" s="72"/>
      <c r="D180" s="72"/>
      <c r="E180" s="72"/>
      <c r="F180" s="72"/>
      <c r="G180" s="72"/>
      <c r="H180" s="72"/>
      <c r="I180" s="178">
        <f>A109</f>
        <v>0</v>
      </c>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3"/>
      <c r="AN180" s="32"/>
      <c r="AO180" s="32"/>
      <c r="AP180" s="32"/>
      <c r="AQ180" s="32"/>
      <c r="AR180" s="32"/>
      <c r="AS180" s="32"/>
      <c r="AT180" s="32"/>
      <c r="AU180" s="32"/>
      <c r="AV180" s="32"/>
      <c r="AW180" s="32"/>
      <c r="AX180" s="32"/>
      <c r="AY180" s="32"/>
      <c r="AZ180" s="32"/>
    </row>
    <row r="181" spans="1:52" s="59" customFormat="1" ht="15" customHeight="1">
      <c r="A181" s="182" t="s">
        <v>48</v>
      </c>
      <c r="B181" s="182"/>
      <c r="C181" s="182"/>
      <c r="D181" s="182"/>
      <c r="E181" s="182"/>
      <c r="F181" s="182"/>
      <c r="G181" s="182"/>
      <c r="H181" s="182"/>
      <c r="I181" s="182"/>
      <c r="J181" s="182"/>
      <c r="K181" s="182"/>
      <c r="L181" s="182"/>
      <c r="M181" s="182"/>
      <c r="N181" s="182"/>
      <c r="O181" s="182"/>
      <c r="P181" s="182"/>
      <c r="Q181" s="182"/>
      <c r="R181" s="182"/>
      <c r="S181" s="86"/>
      <c r="T181" s="86"/>
      <c r="U181" s="232">
        <f>AD50</f>
        <v>0</v>
      </c>
      <c r="V181" s="232"/>
      <c r="W181" s="232"/>
      <c r="X181" s="232"/>
      <c r="Y181" s="232"/>
      <c r="Z181" s="232"/>
      <c r="AA181" s="72" t="s">
        <v>458</v>
      </c>
      <c r="AB181" s="186" t="str">
        <f>V48</f>
        <v>ТО/T</v>
      </c>
      <c r="AC181" s="186"/>
      <c r="AD181" s="186"/>
      <c r="AE181" s="186"/>
      <c r="AF181" s="186"/>
      <c r="AG181" s="186"/>
      <c r="AH181" s="186"/>
      <c r="AI181" s="87"/>
      <c r="AJ181" s="87"/>
      <c r="AK181" s="87"/>
      <c r="AM181" s="13"/>
      <c r="AN181" s="32"/>
      <c r="AO181" s="32"/>
      <c r="AP181" s="32"/>
      <c r="AQ181" s="32"/>
      <c r="AR181" s="32"/>
      <c r="AS181" s="32"/>
      <c r="AT181" s="32"/>
      <c r="AU181" s="32"/>
      <c r="AV181" s="32"/>
      <c r="AW181" s="32"/>
      <c r="AX181" s="32"/>
      <c r="AY181" s="32"/>
      <c r="AZ181" s="32"/>
    </row>
    <row r="182" spans="1:52" s="59" customFormat="1" ht="4.5" customHeight="1" thickBot="1">
      <c r="A182" s="72"/>
      <c r="B182" s="72"/>
      <c r="C182" s="72"/>
      <c r="D182" s="72"/>
      <c r="E182" s="72"/>
      <c r="F182" s="72"/>
      <c r="G182" s="72"/>
      <c r="H182" s="72"/>
      <c r="I182" s="72"/>
      <c r="J182" s="72"/>
      <c r="K182" s="72"/>
      <c r="L182" s="72"/>
      <c r="M182" s="72"/>
      <c r="N182" s="72"/>
      <c r="O182" s="72"/>
      <c r="P182" s="72"/>
      <c r="Q182" s="72"/>
      <c r="R182" s="72"/>
      <c r="S182" s="74"/>
      <c r="T182" s="74"/>
      <c r="U182" s="72"/>
      <c r="V182" s="72"/>
      <c r="W182" s="72"/>
      <c r="X182" s="72"/>
      <c r="Y182" s="72"/>
      <c r="Z182" s="72"/>
      <c r="AA182" s="72"/>
      <c r="AB182" s="72"/>
      <c r="AC182" s="72"/>
      <c r="AD182" s="72"/>
      <c r="AE182" s="72"/>
      <c r="AF182" s="72"/>
      <c r="AG182" s="72"/>
      <c r="AH182" s="72"/>
      <c r="AI182" s="72"/>
      <c r="AJ182" s="72"/>
      <c r="AK182" s="72"/>
      <c r="AL182" s="72"/>
      <c r="AM182" s="13"/>
      <c r="AN182" s="32"/>
      <c r="AO182" s="32"/>
      <c r="AP182" s="32"/>
      <c r="AQ182" s="32"/>
      <c r="AR182" s="32"/>
      <c r="AS182" s="32"/>
      <c r="AT182" s="32"/>
      <c r="AU182" s="32"/>
      <c r="AV182" s="32"/>
      <c r="AW182" s="32"/>
      <c r="AX182" s="32"/>
      <c r="AY182" s="32"/>
      <c r="AZ182" s="32"/>
    </row>
    <row r="183" spans="1:52" s="59" customFormat="1" ht="57" customHeight="1">
      <c r="A183" s="343" t="s">
        <v>402</v>
      </c>
      <c r="B183" s="344"/>
      <c r="C183" s="345"/>
      <c r="D183" s="346" t="s">
        <v>7</v>
      </c>
      <c r="E183" s="347"/>
      <c r="F183" s="347"/>
      <c r="G183" s="347"/>
      <c r="H183" s="347"/>
      <c r="I183" s="347"/>
      <c r="J183" s="347"/>
      <c r="K183" s="347"/>
      <c r="L183" s="347"/>
      <c r="M183" s="347"/>
      <c r="N183" s="347"/>
      <c r="O183" s="347"/>
      <c r="P183" s="347"/>
      <c r="Q183" s="347"/>
      <c r="R183" s="347"/>
      <c r="S183" s="347"/>
      <c r="T183" s="347"/>
      <c r="U183" s="347"/>
      <c r="V183" s="347"/>
      <c r="W183" s="348"/>
      <c r="X183" s="349" t="s">
        <v>8</v>
      </c>
      <c r="Y183" s="344"/>
      <c r="Z183" s="345"/>
      <c r="AA183" s="349" t="s">
        <v>57</v>
      </c>
      <c r="AB183" s="344"/>
      <c r="AC183" s="345"/>
      <c r="AD183" s="349" t="s">
        <v>54</v>
      </c>
      <c r="AE183" s="344"/>
      <c r="AF183" s="345"/>
      <c r="AG183" s="349" t="s">
        <v>55</v>
      </c>
      <c r="AH183" s="344"/>
      <c r="AI183" s="345"/>
      <c r="AJ183" s="349" t="s">
        <v>56</v>
      </c>
      <c r="AK183" s="344"/>
      <c r="AL183" s="350"/>
      <c r="AM183" s="13"/>
      <c r="AN183" s="32"/>
      <c r="AO183" s="32"/>
      <c r="AP183" s="32"/>
      <c r="AQ183" s="32"/>
      <c r="AR183" s="32"/>
      <c r="AS183" s="32"/>
      <c r="AT183" s="32"/>
      <c r="AU183" s="32"/>
      <c r="AV183" s="32"/>
      <c r="AW183" s="32"/>
      <c r="AX183" s="32"/>
      <c r="AY183" s="32"/>
      <c r="AZ183" s="32"/>
    </row>
    <row r="184" spans="1:52" s="59" customFormat="1" ht="26.25" customHeight="1">
      <c r="A184" s="184" t="e">
        <f aca="true" t="shared" si="7" ref="A184:A191">A143</f>
        <v>#N/A</v>
      </c>
      <c r="B184" s="185"/>
      <c r="C184" s="185"/>
      <c r="D184" s="183">
        <f aca="true" t="shared" si="8" ref="D184:D191">D143</f>
      </c>
      <c r="E184" s="183"/>
      <c r="F184" s="183"/>
      <c r="G184" s="183"/>
      <c r="H184" s="183"/>
      <c r="I184" s="183"/>
      <c r="J184" s="183"/>
      <c r="K184" s="183"/>
      <c r="L184" s="183"/>
      <c r="M184" s="183"/>
      <c r="N184" s="183"/>
      <c r="O184" s="183"/>
      <c r="P184" s="183"/>
      <c r="Q184" s="183"/>
      <c r="R184" s="183"/>
      <c r="S184" s="183"/>
      <c r="T184" s="183"/>
      <c r="U184" s="183"/>
      <c r="V184" s="183"/>
      <c r="W184" s="183"/>
      <c r="X184" s="179">
        <f aca="true" t="shared" si="9" ref="X184:X191">X143</f>
        <v>1</v>
      </c>
      <c r="Y184" s="180"/>
      <c r="Z184" s="181"/>
      <c r="AA184" s="170" t="e">
        <f aca="true" t="shared" si="10" ref="AA184:AA191">AA143</f>
        <v>#N/A</v>
      </c>
      <c r="AB184" s="171"/>
      <c r="AC184" s="171"/>
      <c r="AD184" s="170" t="e">
        <f aca="true" t="shared" si="11" ref="AD184:AD191">AD143</f>
        <v>#N/A</v>
      </c>
      <c r="AE184" s="171"/>
      <c r="AF184" s="171"/>
      <c r="AG184" s="170" t="e">
        <f aca="true" t="shared" si="12" ref="AG184:AG191">AG143</f>
        <v>#N/A</v>
      </c>
      <c r="AH184" s="171"/>
      <c r="AI184" s="171"/>
      <c r="AJ184" s="189" t="e">
        <f aca="true" t="shared" si="13" ref="AJ184:AJ191">AJ143</f>
        <v>#N/A</v>
      </c>
      <c r="AK184" s="190"/>
      <c r="AL184" s="191"/>
      <c r="AM184" s="13"/>
      <c r="AN184" s="32"/>
      <c r="AO184" s="32"/>
      <c r="AP184" s="32"/>
      <c r="AQ184" s="32"/>
      <c r="AR184" s="32"/>
      <c r="AS184" s="32"/>
      <c r="AT184" s="32"/>
      <c r="AU184" s="32"/>
      <c r="AV184" s="32"/>
      <c r="AW184" s="32"/>
      <c r="AX184" s="32"/>
      <c r="AY184" s="32"/>
      <c r="AZ184" s="32"/>
    </row>
    <row r="185" spans="1:52" s="59" customFormat="1" ht="30" customHeight="1">
      <c r="A185" s="184" t="e">
        <f t="shared" si="7"/>
        <v>#N/A</v>
      </c>
      <c r="B185" s="185"/>
      <c r="C185" s="185"/>
      <c r="D185" s="183">
        <f t="shared" si="8"/>
      </c>
      <c r="E185" s="183"/>
      <c r="F185" s="183"/>
      <c r="G185" s="183"/>
      <c r="H185" s="183"/>
      <c r="I185" s="183"/>
      <c r="J185" s="183"/>
      <c r="K185" s="183"/>
      <c r="L185" s="183"/>
      <c r="M185" s="183"/>
      <c r="N185" s="183"/>
      <c r="O185" s="183"/>
      <c r="P185" s="183"/>
      <c r="Q185" s="183"/>
      <c r="R185" s="183"/>
      <c r="S185" s="183"/>
      <c r="T185" s="183"/>
      <c r="U185" s="183"/>
      <c r="V185" s="183"/>
      <c r="W185" s="183"/>
      <c r="X185" s="179">
        <f t="shared" si="9"/>
        <v>0</v>
      </c>
      <c r="Y185" s="180"/>
      <c r="Z185" s="181"/>
      <c r="AA185" s="170" t="e">
        <f t="shared" si="10"/>
        <v>#N/A</v>
      </c>
      <c r="AB185" s="171"/>
      <c r="AC185" s="171"/>
      <c r="AD185" s="170" t="e">
        <f t="shared" si="11"/>
        <v>#N/A</v>
      </c>
      <c r="AE185" s="171"/>
      <c r="AF185" s="171"/>
      <c r="AG185" s="170" t="e">
        <f t="shared" si="12"/>
        <v>#N/A</v>
      </c>
      <c r="AH185" s="171"/>
      <c r="AI185" s="171"/>
      <c r="AJ185" s="189" t="e">
        <f t="shared" si="13"/>
        <v>#N/A</v>
      </c>
      <c r="AK185" s="190"/>
      <c r="AL185" s="191"/>
      <c r="AM185" s="13"/>
      <c r="AN185" s="32"/>
      <c r="AO185" s="32"/>
      <c r="AP185" s="32"/>
      <c r="AQ185" s="32"/>
      <c r="AR185" s="32"/>
      <c r="AS185" s="32"/>
      <c r="AT185" s="32"/>
      <c r="AU185" s="32"/>
      <c r="AV185" s="32"/>
      <c r="AW185" s="32"/>
      <c r="AX185" s="32"/>
      <c r="AY185" s="32"/>
      <c r="AZ185" s="32"/>
    </row>
    <row r="186" spans="1:52" s="59" customFormat="1" ht="30.75" customHeight="1">
      <c r="A186" s="184" t="e">
        <f t="shared" si="7"/>
        <v>#N/A</v>
      </c>
      <c r="B186" s="185"/>
      <c r="C186" s="185"/>
      <c r="D186" s="183">
        <f t="shared" si="8"/>
      </c>
      <c r="E186" s="183"/>
      <c r="F186" s="183"/>
      <c r="G186" s="183"/>
      <c r="H186" s="183"/>
      <c r="I186" s="183"/>
      <c r="J186" s="183"/>
      <c r="K186" s="183"/>
      <c r="L186" s="183"/>
      <c r="M186" s="183"/>
      <c r="N186" s="183"/>
      <c r="O186" s="183"/>
      <c r="P186" s="183"/>
      <c r="Q186" s="183"/>
      <c r="R186" s="183"/>
      <c r="S186" s="183"/>
      <c r="T186" s="183"/>
      <c r="U186" s="183"/>
      <c r="V186" s="183"/>
      <c r="W186" s="183"/>
      <c r="X186" s="179">
        <f t="shared" si="9"/>
        <v>0</v>
      </c>
      <c r="Y186" s="180"/>
      <c r="Z186" s="181"/>
      <c r="AA186" s="170" t="e">
        <f t="shared" si="10"/>
        <v>#N/A</v>
      </c>
      <c r="AB186" s="171"/>
      <c r="AC186" s="171"/>
      <c r="AD186" s="170" t="e">
        <f t="shared" si="11"/>
        <v>#N/A</v>
      </c>
      <c r="AE186" s="171"/>
      <c r="AF186" s="171"/>
      <c r="AG186" s="170" t="e">
        <f t="shared" si="12"/>
        <v>#N/A</v>
      </c>
      <c r="AH186" s="171"/>
      <c r="AI186" s="171"/>
      <c r="AJ186" s="189" t="e">
        <f t="shared" si="13"/>
        <v>#N/A</v>
      </c>
      <c r="AK186" s="190"/>
      <c r="AL186" s="191"/>
      <c r="AM186" s="13"/>
      <c r="AN186" s="32"/>
      <c r="AO186" s="32"/>
      <c r="AP186" s="32"/>
      <c r="AQ186" s="32"/>
      <c r="AR186" s="32"/>
      <c r="AS186" s="32"/>
      <c r="AT186" s="32"/>
      <c r="AU186" s="32"/>
      <c r="AV186" s="32"/>
      <c r="AW186" s="32"/>
      <c r="AX186" s="32"/>
      <c r="AY186" s="32"/>
      <c r="AZ186" s="32"/>
    </row>
    <row r="187" spans="1:52" s="59" customFormat="1" ht="32.25" customHeight="1">
      <c r="A187" s="184" t="e">
        <f t="shared" si="7"/>
        <v>#N/A</v>
      </c>
      <c r="B187" s="185"/>
      <c r="C187" s="185"/>
      <c r="D187" s="183">
        <f t="shared" si="8"/>
      </c>
      <c r="E187" s="183"/>
      <c r="F187" s="183"/>
      <c r="G187" s="183"/>
      <c r="H187" s="183"/>
      <c r="I187" s="183"/>
      <c r="J187" s="183"/>
      <c r="K187" s="183"/>
      <c r="L187" s="183"/>
      <c r="M187" s="183"/>
      <c r="N187" s="183"/>
      <c r="O187" s="183"/>
      <c r="P187" s="183"/>
      <c r="Q187" s="183"/>
      <c r="R187" s="183"/>
      <c r="S187" s="183"/>
      <c r="T187" s="183"/>
      <c r="U187" s="183"/>
      <c r="V187" s="183"/>
      <c r="W187" s="183"/>
      <c r="X187" s="179">
        <f t="shared" si="9"/>
        <v>0</v>
      </c>
      <c r="Y187" s="180"/>
      <c r="Z187" s="181"/>
      <c r="AA187" s="170" t="e">
        <f t="shared" si="10"/>
        <v>#N/A</v>
      </c>
      <c r="AB187" s="171"/>
      <c r="AC187" s="171"/>
      <c r="AD187" s="170" t="e">
        <f t="shared" si="11"/>
        <v>#N/A</v>
      </c>
      <c r="AE187" s="171"/>
      <c r="AF187" s="171"/>
      <c r="AG187" s="170" t="e">
        <f t="shared" si="12"/>
        <v>#N/A</v>
      </c>
      <c r="AH187" s="171"/>
      <c r="AI187" s="171"/>
      <c r="AJ187" s="189" t="e">
        <f t="shared" si="13"/>
        <v>#N/A</v>
      </c>
      <c r="AK187" s="190"/>
      <c r="AL187" s="191"/>
      <c r="AM187" s="13"/>
      <c r="AN187" s="32"/>
      <c r="AO187" s="32"/>
      <c r="AP187" s="32"/>
      <c r="AQ187" s="32"/>
      <c r="AR187" s="32"/>
      <c r="AS187" s="32"/>
      <c r="AT187" s="32"/>
      <c r="AU187" s="32"/>
      <c r="AV187" s="32"/>
      <c r="AW187" s="32"/>
      <c r="AX187" s="32"/>
      <c r="AY187" s="32"/>
      <c r="AZ187" s="32"/>
    </row>
    <row r="188" spans="1:52" s="59" customFormat="1" ht="29.25" customHeight="1">
      <c r="A188" s="184" t="e">
        <f t="shared" si="7"/>
        <v>#N/A</v>
      </c>
      <c r="B188" s="185"/>
      <c r="C188" s="185"/>
      <c r="D188" s="183">
        <f t="shared" si="8"/>
      </c>
      <c r="E188" s="183"/>
      <c r="F188" s="183"/>
      <c r="G188" s="183"/>
      <c r="H188" s="183"/>
      <c r="I188" s="183"/>
      <c r="J188" s="183"/>
      <c r="K188" s="183"/>
      <c r="L188" s="183"/>
      <c r="M188" s="183"/>
      <c r="N188" s="183"/>
      <c r="O188" s="183"/>
      <c r="P188" s="183"/>
      <c r="Q188" s="183"/>
      <c r="R188" s="183"/>
      <c r="S188" s="183"/>
      <c r="T188" s="183"/>
      <c r="U188" s="183"/>
      <c r="V188" s="183"/>
      <c r="W188" s="183"/>
      <c r="X188" s="179">
        <f t="shared" si="9"/>
        <v>0</v>
      </c>
      <c r="Y188" s="180"/>
      <c r="Z188" s="181"/>
      <c r="AA188" s="170" t="e">
        <f t="shared" si="10"/>
        <v>#N/A</v>
      </c>
      <c r="AB188" s="171"/>
      <c r="AC188" s="171"/>
      <c r="AD188" s="170" t="e">
        <f t="shared" si="11"/>
        <v>#N/A</v>
      </c>
      <c r="AE188" s="171"/>
      <c r="AF188" s="171"/>
      <c r="AG188" s="170" t="e">
        <f t="shared" si="12"/>
        <v>#N/A</v>
      </c>
      <c r="AH188" s="171"/>
      <c r="AI188" s="171"/>
      <c r="AJ188" s="189" t="e">
        <f t="shared" si="13"/>
        <v>#N/A</v>
      </c>
      <c r="AK188" s="190"/>
      <c r="AL188" s="191"/>
      <c r="AM188" s="13"/>
      <c r="AN188" s="32"/>
      <c r="AO188" s="32"/>
      <c r="AP188" s="32"/>
      <c r="AQ188" s="32"/>
      <c r="AR188" s="32"/>
      <c r="AS188" s="32"/>
      <c r="AT188" s="32"/>
      <c r="AU188" s="32"/>
      <c r="AV188" s="32"/>
      <c r="AW188" s="32"/>
      <c r="AX188" s="32"/>
      <c r="AY188" s="32"/>
      <c r="AZ188" s="32"/>
    </row>
    <row r="189" spans="1:52" s="59" customFormat="1" ht="29.25" customHeight="1">
      <c r="A189" s="184" t="e">
        <f t="shared" si="7"/>
        <v>#N/A</v>
      </c>
      <c r="B189" s="185"/>
      <c r="C189" s="185"/>
      <c r="D189" s="183">
        <f t="shared" si="8"/>
      </c>
      <c r="E189" s="183"/>
      <c r="F189" s="183"/>
      <c r="G189" s="183"/>
      <c r="H189" s="183"/>
      <c r="I189" s="183"/>
      <c r="J189" s="183"/>
      <c r="K189" s="183"/>
      <c r="L189" s="183"/>
      <c r="M189" s="183"/>
      <c r="N189" s="183"/>
      <c r="O189" s="183"/>
      <c r="P189" s="183"/>
      <c r="Q189" s="183"/>
      <c r="R189" s="183"/>
      <c r="S189" s="183"/>
      <c r="T189" s="183"/>
      <c r="U189" s="183"/>
      <c r="V189" s="183"/>
      <c r="W189" s="183"/>
      <c r="X189" s="179">
        <f t="shared" si="9"/>
        <v>0</v>
      </c>
      <c r="Y189" s="180"/>
      <c r="Z189" s="181"/>
      <c r="AA189" s="170" t="e">
        <f t="shared" si="10"/>
        <v>#N/A</v>
      </c>
      <c r="AB189" s="171"/>
      <c r="AC189" s="171"/>
      <c r="AD189" s="170" t="e">
        <f t="shared" si="11"/>
        <v>#N/A</v>
      </c>
      <c r="AE189" s="171"/>
      <c r="AF189" s="171"/>
      <c r="AG189" s="170" t="e">
        <f t="shared" si="12"/>
        <v>#N/A</v>
      </c>
      <c r="AH189" s="171"/>
      <c r="AI189" s="171"/>
      <c r="AJ189" s="189" t="e">
        <f t="shared" si="13"/>
        <v>#N/A</v>
      </c>
      <c r="AK189" s="190"/>
      <c r="AL189" s="191"/>
      <c r="AM189" s="13"/>
      <c r="AN189" s="32"/>
      <c r="AO189" s="32"/>
      <c r="AP189" s="32"/>
      <c r="AQ189" s="32"/>
      <c r="AR189" s="32"/>
      <c r="AS189" s="32"/>
      <c r="AT189" s="32"/>
      <c r="AU189" s="32"/>
      <c r="AV189" s="32"/>
      <c r="AW189" s="32"/>
      <c r="AX189" s="32"/>
      <c r="AY189" s="32"/>
      <c r="AZ189" s="32"/>
    </row>
    <row r="190" spans="1:52" s="59" customFormat="1" ht="29.25" customHeight="1">
      <c r="A190" s="184" t="e">
        <f t="shared" si="7"/>
        <v>#N/A</v>
      </c>
      <c r="B190" s="185"/>
      <c r="C190" s="185"/>
      <c r="D190" s="183">
        <f t="shared" si="8"/>
      </c>
      <c r="E190" s="183"/>
      <c r="F190" s="183"/>
      <c r="G190" s="183"/>
      <c r="H190" s="183"/>
      <c r="I190" s="183"/>
      <c r="J190" s="183"/>
      <c r="K190" s="183"/>
      <c r="L190" s="183"/>
      <c r="M190" s="183"/>
      <c r="N190" s="183"/>
      <c r="O190" s="183"/>
      <c r="P190" s="183"/>
      <c r="Q190" s="183"/>
      <c r="R190" s="183"/>
      <c r="S190" s="183"/>
      <c r="T190" s="183"/>
      <c r="U190" s="183"/>
      <c r="V190" s="183"/>
      <c r="W190" s="183"/>
      <c r="X190" s="179">
        <f t="shared" si="9"/>
        <v>0</v>
      </c>
      <c r="Y190" s="180"/>
      <c r="Z190" s="181"/>
      <c r="AA190" s="170" t="e">
        <f t="shared" si="10"/>
        <v>#N/A</v>
      </c>
      <c r="AB190" s="171"/>
      <c r="AC190" s="171"/>
      <c r="AD190" s="170" t="e">
        <f t="shared" si="11"/>
        <v>#N/A</v>
      </c>
      <c r="AE190" s="171"/>
      <c r="AF190" s="171"/>
      <c r="AG190" s="170" t="e">
        <f t="shared" si="12"/>
        <v>#N/A</v>
      </c>
      <c r="AH190" s="171"/>
      <c r="AI190" s="171"/>
      <c r="AJ190" s="189" t="e">
        <f t="shared" si="13"/>
        <v>#N/A</v>
      </c>
      <c r="AK190" s="190"/>
      <c r="AL190" s="191"/>
      <c r="AM190" s="13"/>
      <c r="AN190" s="32"/>
      <c r="AO190" s="32"/>
      <c r="AP190" s="32"/>
      <c r="AQ190" s="32"/>
      <c r="AR190" s="32"/>
      <c r="AS190" s="32"/>
      <c r="AT190" s="32"/>
      <c r="AU190" s="32"/>
      <c r="AV190" s="32"/>
      <c r="AW190" s="32"/>
      <c r="AX190" s="32"/>
      <c r="AY190" s="32"/>
      <c r="AZ190" s="32"/>
    </row>
    <row r="191" spans="1:52" s="59" customFormat="1" ht="26.25" customHeight="1" thickBot="1">
      <c r="A191" s="368" t="e">
        <f t="shared" si="7"/>
        <v>#N/A</v>
      </c>
      <c r="B191" s="369"/>
      <c r="C191" s="369"/>
      <c r="D191" s="370">
        <f t="shared" si="8"/>
      </c>
      <c r="E191" s="370"/>
      <c r="F191" s="370"/>
      <c r="G191" s="370"/>
      <c r="H191" s="370"/>
      <c r="I191" s="370"/>
      <c r="J191" s="370"/>
      <c r="K191" s="370"/>
      <c r="L191" s="370"/>
      <c r="M191" s="370"/>
      <c r="N191" s="370"/>
      <c r="O191" s="370"/>
      <c r="P191" s="370"/>
      <c r="Q191" s="370"/>
      <c r="R191" s="370"/>
      <c r="S191" s="370"/>
      <c r="T191" s="370"/>
      <c r="U191" s="370"/>
      <c r="V191" s="370"/>
      <c r="W191" s="370"/>
      <c r="X191" s="371">
        <f t="shared" si="9"/>
        <v>0</v>
      </c>
      <c r="Y191" s="372"/>
      <c r="Z191" s="373"/>
      <c r="AA191" s="359" t="e">
        <f t="shared" si="10"/>
        <v>#N/A</v>
      </c>
      <c r="AB191" s="357"/>
      <c r="AC191" s="357"/>
      <c r="AD191" s="359" t="e">
        <f t="shared" si="11"/>
        <v>#N/A</v>
      </c>
      <c r="AE191" s="357"/>
      <c r="AF191" s="357"/>
      <c r="AG191" s="359" t="e">
        <f t="shared" si="12"/>
        <v>#N/A</v>
      </c>
      <c r="AH191" s="357"/>
      <c r="AI191" s="357"/>
      <c r="AJ191" s="360" t="e">
        <f t="shared" si="13"/>
        <v>#N/A</v>
      </c>
      <c r="AK191" s="361"/>
      <c r="AL191" s="362"/>
      <c r="AM191" s="13"/>
      <c r="AN191" s="32"/>
      <c r="AO191" s="32"/>
      <c r="AP191" s="32"/>
      <c r="AQ191" s="32"/>
      <c r="AR191" s="32"/>
      <c r="AS191" s="32"/>
      <c r="AT191" s="32"/>
      <c r="AU191" s="32"/>
      <c r="AV191" s="32"/>
      <c r="AW191" s="32"/>
      <c r="AX191" s="32"/>
      <c r="AY191" s="32"/>
      <c r="AZ191" s="32"/>
    </row>
    <row r="192" spans="1:52" s="59" customFormat="1" ht="15.75" thickBot="1">
      <c r="A192" s="72"/>
      <c r="B192" s="72"/>
      <c r="C192" s="72"/>
      <c r="D192" s="72"/>
      <c r="E192" s="72"/>
      <c r="F192" s="72"/>
      <c r="G192" s="72"/>
      <c r="H192" s="72"/>
      <c r="I192" s="72"/>
      <c r="J192" s="72"/>
      <c r="K192" s="72"/>
      <c r="L192" s="72"/>
      <c r="M192" s="72"/>
      <c r="N192" s="72"/>
      <c r="O192" s="72"/>
      <c r="P192" s="72"/>
      <c r="Q192" s="72"/>
      <c r="R192" s="72"/>
      <c r="S192" s="74"/>
      <c r="T192" s="72"/>
      <c r="U192" s="72"/>
      <c r="V192" s="73"/>
      <c r="W192" s="72"/>
      <c r="X192" s="80" t="s">
        <v>9</v>
      </c>
      <c r="Y192" s="72"/>
      <c r="Z192" s="72"/>
      <c r="AA192" s="81"/>
      <c r="AB192" s="81"/>
      <c r="AC192" s="81"/>
      <c r="AD192" s="198">
        <f>SUMIF(AD184:AF191,"&gt;0",AD184:AF191)</f>
        <v>0</v>
      </c>
      <c r="AE192" s="198"/>
      <c r="AF192" s="198"/>
      <c r="AG192" s="198">
        <f>SUMIF(AG184:AI191,"&gt;0",AG184:AI191)</f>
        <v>0</v>
      </c>
      <c r="AH192" s="198"/>
      <c r="AI192" s="198"/>
      <c r="AJ192" s="340">
        <f>SUMIF(AJ184:AL191,"&gt;0",AJ184:AL191)</f>
        <v>0</v>
      </c>
      <c r="AK192" s="341"/>
      <c r="AL192" s="342"/>
      <c r="AM192" s="13"/>
      <c r="AN192" s="32"/>
      <c r="AO192" s="32"/>
      <c r="AP192" s="32"/>
      <c r="AQ192" s="32"/>
      <c r="AR192" s="32"/>
      <c r="AS192" s="32"/>
      <c r="AT192" s="32"/>
      <c r="AU192" s="32"/>
      <c r="AV192" s="32"/>
      <c r="AW192" s="32"/>
      <c r="AX192" s="32"/>
      <c r="AY192" s="32"/>
      <c r="AZ192" s="32"/>
    </row>
    <row r="193" spans="1:52" s="59" customFormat="1" ht="5.25" customHeight="1" thickBot="1">
      <c r="A193" s="72"/>
      <c r="B193" s="72"/>
      <c r="C193" s="72"/>
      <c r="D193" s="72"/>
      <c r="E193" s="72"/>
      <c r="F193" s="72"/>
      <c r="G193" s="72"/>
      <c r="H193" s="72"/>
      <c r="I193" s="72"/>
      <c r="J193" s="72"/>
      <c r="K193" s="72"/>
      <c r="L193" s="72"/>
      <c r="M193" s="72"/>
      <c r="N193" s="72"/>
      <c r="O193" s="72"/>
      <c r="P193" s="72"/>
      <c r="Q193" s="72"/>
      <c r="R193" s="72"/>
      <c r="S193" s="74"/>
      <c r="T193" s="74"/>
      <c r="U193" s="72"/>
      <c r="V193" s="72"/>
      <c r="W193" s="72"/>
      <c r="X193" s="72"/>
      <c r="Y193" s="72"/>
      <c r="Z193" s="72"/>
      <c r="AA193" s="72"/>
      <c r="AB193" s="72"/>
      <c r="AC193" s="72"/>
      <c r="AD193" s="72"/>
      <c r="AE193" s="72"/>
      <c r="AF193" s="72"/>
      <c r="AG193" s="72"/>
      <c r="AH193" s="72"/>
      <c r="AI193" s="72"/>
      <c r="AJ193" s="72"/>
      <c r="AK193" s="72"/>
      <c r="AL193" s="72"/>
      <c r="AM193" s="13"/>
      <c r="AN193" s="32"/>
      <c r="AO193" s="32"/>
      <c r="AP193" s="32"/>
      <c r="AQ193" s="32"/>
      <c r="AR193" s="32"/>
      <c r="AS193" s="32"/>
      <c r="AT193" s="32"/>
      <c r="AU193" s="32"/>
      <c r="AV193" s="32"/>
      <c r="AW193" s="32"/>
      <c r="AX193" s="32"/>
      <c r="AY193" s="32"/>
      <c r="AZ193" s="32"/>
    </row>
    <row r="194" spans="1:52" s="59" customFormat="1" ht="15">
      <c r="A194" s="188" t="s">
        <v>10</v>
      </c>
      <c r="B194" s="188"/>
      <c r="C194" s="188"/>
      <c r="D194" s="188"/>
      <c r="E194" s="188"/>
      <c r="F194" s="188"/>
      <c r="G194" s="188"/>
      <c r="H194" s="374" t="str">
        <f>SUBSTITUTE(PROPER(INDEX(n_4,MID(TEXT(AJ192,n0),1,1)+1)&amp;INDEX(n0x,MID(TEXT(AJ192,n0),2,1)+1,MID(TEXT(AJ192,n0),3,1)+1)&amp;IF(-MID(TEXT(AJ192,n0),1,3),"миллиард"&amp;VLOOKUP(MID(TEXT(AJ192,n0),3,1)*AND(MID(TEXT(AJ192,n0),2,1)-1),мил,2),"")&amp;INDEX(n_4,MID(TEXT(AJ192,n0),4,1)+1)&amp;INDEX(n0x,MID(TEXT(AJ192,n0),5,1)+1,MID(TEXT(AJ192,n0),6,1)+1)&amp;IF(-MID(TEXT(AJ192,n0),4,3),"миллион"&amp;VLOOKUP(MID(TEXT(AJ192,n0),6,1)*AND(MID(TEXT(AJ192,n0),5,1)-1),мил,2),"")&amp;INDEX(n_4,MID(TEXT(AJ192,n0),7,1)+1)&amp;INDEX(n1x,MID(TEXT(AJ192,n0),8,1)+1,MID(TEXT(AJ192,n0),9,1)+1)&amp;IF(-MID(TEXT(AJ192,n0),7,3),VLOOKUP(MID(TEXT(AJ192,n0),9,1)*AND(MID(TEXT(AJ192,n0),8,1)-1),тыс,2),"")&amp;INDEX(n_4,MID(TEXT(AJ192,n0),10,1)+1)&amp;INDEX(n0x,MID(TEXT(AJ192,n0),11,1)+1,MID(TEXT(AJ192,n0),12,1)+1)),"z"," ")&amp;IF(TRUNC(TEXT(AJ192,n0)),"","Ноль ")&amp;"рубл"&amp;VLOOKUP(MOD(MAX(MOD(MID(TEXT(AJ192,n0),11,2)-11,100),9),10),{0,"ь ";1,"я ";4,"ей "},2)&amp;RIGHT(TEXT(AJ192,n0),2)&amp;" копе"&amp;VLOOKUP(MOD(MAX(MOD(RIGHT(TEXT(AJ192,n0),2)-11,100),9),10),{0,"йка";1,"йки";4,"ек"},2)</f>
        <v>Ноль рублей 00 копеек</v>
      </c>
      <c r="I194" s="375"/>
      <c r="J194" s="375"/>
      <c r="K194" s="375"/>
      <c r="L194" s="375"/>
      <c r="M194" s="375"/>
      <c r="N194" s="375"/>
      <c r="O194" s="375"/>
      <c r="P194" s="375"/>
      <c r="Q194" s="375"/>
      <c r="R194" s="375"/>
      <c r="S194" s="375"/>
      <c r="T194" s="375"/>
      <c r="U194" s="375"/>
      <c r="V194" s="375"/>
      <c r="W194" s="375"/>
      <c r="X194" s="375"/>
      <c r="Y194" s="375"/>
      <c r="Z194" s="375"/>
      <c r="AA194" s="375"/>
      <c r="AB194" s="375"/>
      <c r="AC194" s="375"/>
      <c r="AD194" s="375"/>
      <c r="AE194" s="375"/>
      <c r="AF194" s="375"/>
      <c r="AG194" s="375"/>
      <c r="AH194" s="375"/>
      <c r="AI194" s="375"/>
      <c r="AJ194" s="375"/>
      <c r="AK194" s="375"/>
      <c r="AL194" s="376"/>
      <c r="AM194" s="13"/>
      <c r="AN194" s="32"/>
      <c r="AO194" s="32"/>
      <c r="AP194" s="32"/>
      <c r="AQ194" s="32"/>
      <c r="AR194" s="32"/>
      <c r="AS194" s="32"/>
      <c r="AT194" s="32"/>
      <c r="AU194" s="32"/>
      <c r="AV194" s="32"/>
      <c r="AW194" s="32"/>
      <c r="AX194" s="32"/>
      <c r="AY194" s="32"/>
      <c r="AZ194" s="32"/>
    </row>
    <row r="195" spans="1:52" s="59" customFormat="1" ht="15.75" thickBot="1">
      <c r="A195" s="188" t="s">
        <v>19</v>
      </c>
      <c r="B195" s="188"/>
      <c r="C195" s="188"/>
      <c r="D195" s="188"/>
      <c r="E195" s="188"/>
      <c r="F195" s="188"/>
      <c r="G195" s="188"/>
      <c r="H195" s="377" t="str">
        <f>SUBSTITUTE(PROPER(INDEX(n_4,MID(TEXT(AG192,n0),1,1)+1)&amp;INDEX(n0x,MID(TEXT(AG192,n0),2,1)+1,MID(TEXT(AG192,n0),3,1)+1)&amp;IF(-MID(TEXT(AG192,n0),1,3),"миллиард"&amp;VLOOKUP(MID(TEXT(AG192,n0),3,1)*AND(MID(TEXT(AG192,n0),2,1)-1),мил,2),"")&amp;INDEX(n_4,MID(TEXT(AG192,n0),4,1)+1)&amp;INDEX(n0x,MID(TEXT(AG192,n0),5,1)+1,MID(TEXT(AG192,n0),6,1)+1)&amp;IF(-MID(TEXT(AG192,n0),4,3),"миллион"&amp;VLOOKUP(MID(TEXT(AG192,n0),6,1)*AND(MID(TEXT(AG192,n0),5,1)-1),мил,2),"")&amp;INDEX(n_4,MID(TEXT(AG192,n0),7,1)+1)&amp;INDEX(n1x,MID(TEXT(AG192,n0),8,1)+1,MID(TEXT(AG192,n0),9,1)+1)&amp;IF(-MID(TEXT(AG192,n0),7,3),VLOOKUP(MID(TEXT(AG192,n0),9,1)*AND(MID(TEXT(AG192,n0),8,1)-1),тыс,2),"")&amp;INDEX(n_4,MID(TEXT(AG192,n0),10,1)+1)&amp;INDEX(n0x,MID(TEXT(AG192,n0),11,1)+1,MID(TEXT(AG192,n0),12,1)+1)),"z"," ")&amp;IF(TRUNC(TEXT(AG192,n0)),"","Ноль ")&amp;"рубл"&amp;VLOOKUP(MOD(MAX(MOD(MID(TEXT(AG192,n0),11,2)-11,100),9),10),{0,"ь ";1,"я ";4,"ей "},2)&amp;RIGHT(TEXT(AG192,n0),2)&amp;" копе"&amp;VLOOKUP(MOD(MAX(MOD(RIGHT(TEXT(AG192,n0),2)-11,100),9),10),{0,"йка";1,"йки";4,"ек"},2)</f>
        <v>Ноль рублей 00 копеек</v>
      </c>
      <c r="I195" s="378"/>
      <c r="J195" s="378"/>
      <c r="K195" s="378"/>
      <c r="L195" s="378"/>
      <c r="M195" s="378"/>
      <c r="N195" s="378"/>
      <c r="O195" s="378"/>
      <c r="P195" s="378"/>
      <c r="Q195" s="378"/>
      <c r="R195" s="378"/>
      <c r="S195" s="378"/>
      <c r="T195" s="378"/>
      <c r="U195" s="378"/>
      <c r="V195" s="378"/>
      <c r="W195" s="378"/>
      <c r="X195" s="378"/>
      <c r="Y195" s="378"/>
      <c r="Z195" s="378"/>
      <c r="AA195" s="378"/>
      <c r="AB195" s="378"/>
      <c r="AC195" s="378"/>
      <c r="AD195" s="378"/>
      <c r="AE195" s="378"/>
      <c r="AF195" s="378"/>
      <c r="AG195" s="378"/>
      <c r="AH195" s="378"/>
      <c r="AI195" s="378"/>
      <c r="AJ195" s="378"/>
      <c r="AK195" s="378"/>
      <c r="AL195" s="379"/>
      <c r="AM195" s="13"/>
      <c r="AN195" s="32"/>
      <c r="AO195" s="32"/>
      <c r="AP195" s="32"/>
      <c r="AQ195" s="32"/>
      <c r="AR195" s="32"/>
      <c r="AS195" s="32"/>
      <c r="AT195" s="32"/>
      <c r="AU195" s="32"/>
      <c r="AV195" s="32"/>
      <c r="AW195" s="32"/>
      <c r="AX195" s="32"/>
      <c r="AY195" s="32"/>
      <c r="AZ195" s="32"/>
    </row>
    <row r="196" spans="1:52" s="59" customFormat="1" ht="1.5" customHeight="1">
      <c r="A196" s="72"/>
      <c r="B196" s="72"/>
      <c r="C196" s="72"/>
      <c r="D196" s="72"/>
      <c r="E196" s="72"/>
      <c r="F196" s="72"/>
      <c r="G196" s="72"/>
      <c r="H196" s="72"/>
      <c r="I196" s="72"/>
      <c r="J196" s="72"/>
      <c r="K196" s="72"/>
      <c r="L196" s="72"/>
      <c r="M196" s="72"/>
      <c r="N196" s="72"/>
      <c r="O196" s="72"/>
      <c r="P196" s="72"/>
      <c r="Q196" s="72"/>
      <c r="R196" s="72"/>
      <c r="S196" s="74"/>
      <c r="T196" s="74"/>
      <c r="U196" s="72"/>
      <c r="V196" s="72"/>
      <c r="W196" s="72"/>
      <c r="X196" s="72"/>
      <c r="Y196" s="72"/>
      <c r="Z196" s="72"/>
      <c r="AA196" s="72"/>
      <c r="AB196" s="72"/>
      <c r="AC196" s="72"/>
      <c r="AD196" s="72"/>
      <c r="AE196" s="72"/>
      <c r="AF196" s="72"/>
      <c r="AG196" s="72"/>
      <c r="AH196" s="72"/>
      <c r="AI196" s="72"/>
      <c r="AJ196" s="72"/>
      <c r="AK196" s="72"/>
      <c r="AL196" s="72"/>
      <c r="AM196" s="13"/>
      <c r="AN196" s="32"/>
      <c r="AO196" s="32"/>
      <c r="AP196" s="32"/>
      <c r="AQ196" s="32"/>
      <c r="AR196" s="32"/>
      <c r="AS196" s="32"/>
      <c r="AT196" s="32"/>
      <c r="AU196" s="32"/>
      <c r="AV196" s="32"/>
      <c r="AW196" s="32"/>
      <c r="AX196" s="32"/>
      <c r="AY196" s="32"/>
      <c r="AZ196" s="32"/>
    </row>
    <row r="197" spans="1:52" s="59" customFormat="1" ht="22.5" customHeight="1">
      <c r="A197" s="187" t="s">
        <v>51</v>
      </c>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32"/>
      <c r="AO197" s="32"/>
      <c r="AP197" s="32"/>
      <c r="AQ197" s="32"/>
      <c r="AR197" s="32"/>
      <c r="AS197" s="32"/>
      <c r="AT197" s="32"/>
      <c r="AU197" s="32"/>
      <c r="AV197" s="32"/>
      <c r="AW197" s="32"/>
      <c r="AX197" s="32"/>
      <c r="AY197" s="32"/>
      <c r="AZ197" s="32"/>
    </row>
    <row r="198" spans="1:52" s="59" customFormat="1" ht="15" customHeight="1">
      <c r="A198" s="182" t="s">
        <v>20</v>
      </c>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3"/>
      <c r="AN198" s="32"/>
      <c r="AO198" s="32"/>
      <c r="AP198" s="32"/>
      <c r="AQ198" s="32"/>
      <c r="AR198" s="32"/>
      <c r="AS198" s="32"/>
      <c r="AT198" s="32"/>
      <c r="AU198" s="32"/>
      <c r="AV198" s="32"/>
      <c r="AW198" s="32"/>
      <c r="AX198" s="32"/>
      <c r="AY198" s="32"/>
      <c r="AZ198" s="32"/>
    </row>
    <row r="199" spans="1:52" s="59" customFormat="1" ht="15" customHeight="1">
      <c r="A199" s="182" t="s">
        <v>50</v>
      </c>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3"/>
      <c r="AN199" s="32"/>
      <c r="AO199" s="32"/>
      <c r="AP199" s="32"/>
      <c r="AQ199" s="32"/>
      <c r="AR199" s="32"/>
      <c r="AS199" s="32"/>
      <c r="AT199" s="32"/>
      <c r="AU199" s="32"/>
      <c r="AV199" s="32"/>
      <c r="AW199" s="32"/>
      <c r="AX199" s="32"/>
      <c r="AY199" s="32"/>
      <c r="AZ199" s="32"/>
    </row>
    <row r="200" spans="1:52" s="59" customFormat="1" ht="22.5" customHeight="1">
      <c r="A200" s="88"/>
      <c r="B200" s="88"/>
      <c r="C200" s="88"/>
      <c r="D200" s="88"/>
      <c r="E200" s="88"/>
      <c r="F200" s="88"/>
      <c r="G200" s="88"/>
      <c r="H200" s="88"/>
      <c r="I200" s="88"/>
      <c r="J200" s="88"/>
      <c r="K200" s="88"/>
      <c r="L200" s="88"/>
      <c r="M200" s="88"/>
      <c r="N200" s="88"/>
      <c r="O200" s="88"/>
      <c r="P200" s="88"/>
      <c r="Q200" s="88"/>
      <c r="R200" s="88"/>
      <c r="S200" s="88"/>
      <c r="T200" s="74"/>
      <c r="U200" s="72"/>
      <c r="V200" s="72"/>
      <c r="W200" s="72"/>
      <c r="X200" s="72"/>
      <c r="Y200" s="72"/>
      <c r="Z200" s="72"/>
      <c r="AA200" s="72"/>
      <c r="AB200" s="72"/>
      <c r="AC200" s="72"/>
      <c r="AD200" s="72"/>
      <c r="AE200" s="72"/>
      <c r="AF200" s="72"/>
      <c r="AG200" s="72"/>
      <c r="AH200" s="72"/>
      <c r="AI200" s="72"/>
      <c r="AJ200" s="72"/>
      <c r="AK200" s="72"/>
      <c r="AL200" s="72"/>
      <c r="AM200" s="13"/>
      <c r="AN200" s="32"/>
      <c r="AO200" s="32"/>
      <c r="AP200" s="32"/>
      <c r="AQ200" s="32"/>
      <c r="AR200" s="32"/>
      <c r="AS200" s="32"/>
      <c r="AT200" s="32"/>
      <c r="AU200" s="32"/>
      <c r="AV200" s="32"/>
      <c r="AW200" s="32"/>
      <c r="AX200" s="32"/>
      <c r="AY200" s="32"/>
      <c r="AZ200" s="32"/>
    </row>
    <row r="201" spans="1:52" s="59" customFormat="1" ht="77.25" customHeight="1">
      <c r="A201" s="199" t="str">
        <f>T115</f>
        <v>Начальник Брестского областного 
управления Госпромнадзора
___________________________ И.Г.Калишук</v>
      </c>
      <c r="B201" s="199"/>
      <c r="C201" s="199"/>
      <c r="D201" s="199"/>
      <c r="E201" s="199"/>
      <c r="F201" s="199"/>
      <c r="G201" s="199"/>
      <c r="H201" s="199"/>
      <c r="I201" s="199"/>
      <c r="J201" s="199"/>
      <c r="K201" s="199"/>
      <c r="L201" s="199"/>
      <c r="M201" s="199"/>
      <c r="N201" s="199"/>
      <c r="O201" s="199"/>
      <c r="P201" s="199"/>
      <c r="Q201" s="199"/>
      <c r="R201" s="199"/>
      <c r="S201" s="199"/>
      <c r="T201" s="74"/>
      <c r="U201" s="74"/>
      <c r="V201" s="74"/>
      <c r="W201" s="74"/>
      <c r="X201" s="74"/>
      <c r="Y201" s="74"/>
      <c r="Z201" s="74"/>
      <c r="AA201" s="74"/>
      <c r="AB201" s="74"/>
      <c r="AC201" s="74"/>
      <c r="AD201" s="74"/>
      <c r="AE201" s="74"/>
      <c r="AF201" s="74"/>
      <c r="AG201" s="74"/>
      <c r="AH201" s="74"/>
      <c r="AI201" s="74"/>
      <c r="AJ201" s="74"/>
      <c r="AK201" s="74"/>
      <c r="AL201" s="74"/>
      <c r="AM201" s="13"/>
      <c r="AN201" s="32"/>
      <c r="AO201" s="32"/>
      <c r="AP201" s="32"/>
      <c r="AQ201" s="32"/>
      <c r="AR201" s="32"/>
      <c r="AS201" s="32"/>
      <c r="AT201" s="32"/>
      <c r="AU201" s="32"/>
      <c r="AV201" s="32"/>
      <c r="AW201" s="32"/>
      <c r="AX201" s="32"/>
      <c r="AY201" s="32"/>
      <c r="AZ201" s="32"/>
    </row>
    <row r="202" spans="1:52" s="59" customFormat="1" ht="15">
      <c r="A202" s="195"/>
      <c r="B202" s="195"/>
      <c r="C202" s="195"/>
      <c r="D202" s="195"/>
      <c r="E202" s="195"/>
      <c r="F202" s="195"/>
      <c r="G202" s="195"/>
      <c r="H202" s="195"/>
      <c r="I202" s="195"/>
      <c r="J202" s="195"/>
      <c r="K202" s="195"/>
      <c r="L202" s="195"/>
      <c r="M202" s="195"/>
      <c r="N202" s="195"/>
      <c r="O202" s="195"/>
      <c r="P202" s="195"/>
      <c r="Q202" s="195"/>
      <c r="R202" s="195"/>
      <c r="S202" s="195"/>
      <c r="T202" s="74"/>
      <c r="U202" s="196"/>
      <c r="V202" s="196"/>
      <c r="W202" s="196"/>
      <c r="X202" s="196"/>
      <c r="Y202" s="196"/>
      <c r="Z202" s="196"/>
      <c r="AA202" s="196"/>
      <c r="AB202" s="196"/>
      <c r="AC202" s="196"/>
      <c r="AD202" s="196"/>
      <c r="AE202" s="196"/>
      <c r="AF202" s="197"/>
      <c r="AG202" s="197"/>
      <c r="AH202" s="197"/>
      <c r="AI202" s="197"/>
      <c r="AJ202" s="197"/>
      <c r="AK202" s="197"/>
      <c r="AL202" s="197"/>
      <c r="AM202" s="13"/>
      <c r="AN202" s="32"/>
      <c r="AO202" s="32"/>
      <c r="AP202" s="32"/>
      <c r="AQ202" s="32"/>
      <c r="AR202" s="32"/>
      <c r="AS202" s="32"/>
      <c r="AT202" s="32"/>
      <c r="AU202" s="32"/>
      <c r="AV202" s="32"/>
      <c r="AW202" s="32"/>
      <c r="AX202" s="32"/>
      <c r="AY202" s="32"/>
      <c r="AZ202" s="32"/>
    </row>
    <row r="203" spans="1:52" s="59" customFormat="1" ht="15">
      <c r="A203" s="13" t="s">
        <v>12</v>
      </c>
      <c r="B203" s="13"/>
      <c r="C203" s="13"/>
      <c r="D203" s="13"/>
      <c r="E203" s="13"/>
      <c r="F203" s="13"/>
      <c r="G203" s="13"/>
      <c r="H203" s="13"/>
      <c r="I203" s="13"/>
      <c r="J203" s="13"/>
      <c r="K203" s="13"/>
      <c r="L203" s="13"/>
      <c r="M203" s="13"/>
      <c r="N203" s="13"/>
      <c r="O203" s="13"/>
      <c r="P203" s="13"/>
      <c r="Q203" s="13"/>
      <c r="R203" s="13"/>
      <c r="S203" s="87"/>
      <c r="T203" s="87"/>
      <c r="U203" s="13"/>
      <c r="V203" s="13"/>
      <c r="W203" s="13"/>
      <c r="X203" s="13"/>
      <c r="Y203" s="13"/>
      <c r="Z203" s="13"/>
      <c r="AA203" s="13"/>
      <c r="AB203" s="13"/>
      <c r="AC203" s="13"/>
      <c r="AD203" s="13"/>
      <c r="AE203" s="13"/>
      <c r="AF203" s="13"/>
      <c r="AG203" s="13"/>
      <c r="AH203" s="13"/>
      <c r="AI203" s="13"/>
      <c r="AJ203" s="13"/>
      <c r="AK203" s="13"/>
      <c r="AL203" s="13"/>
      <c r="AM203" s="13"/>
      <c r="AN203" s="32"/>
      <c r="AO203" s="32"/>
      <c r="AP203" s="32"/>
      <c r="AQ203" s="32"/>
      <c r="AR203" s="32"/>
      <c r="AS203" s="32"/>
      <c r="AT203" s="32"/>
      <c r="AU203" s="32"/>
      <c r="AV203" s="32"/>
      <c r="AW203" s="32"/>
      <c r="AX203" s="32"/>
      <c r="AY203" s="32"/>
      <c r="AZ203" s="32"/>
    </row>
    <row r="204" spans="1:52" s="59" customFormat="1" ht="15">
      <c r="A204" s="13"/>
      <c r="B204" s="13"/>
      <c r="C204" s="13"/>
      <c r="D204" s="13"/>
      <c r="E204" s="13"/>
      <c r="F204" s="13"/>
      <c r="G204" s="13"/>
      <c r="H204" s="13"/>
      <c r="I204" s="13"/>
      <c r="J204" s="13"/>
      <c r="K204" s="13"/>
      <c r="L204" s="13"/>
      <c r="M204" s="13"/>
      <c r="N204" s="13"/>
      <c r="O204" s="13"/>
      <c r="P204" s="13"/>
      <c r="Q204" s="13"/>
      <c r="R204" s="13"/>
      <c r="S204" s="87"/>
      <c r="T204" s="87"/>
      <c r="U204" s="13"/>
      <c r="V204" s="13"/>
      <c r="W204" s="13"/>
      <c r="X204" s="13"/>
      <c r="Y204" s="13"/>
      <c r="Z204" s="13"/>
      <c r="AA204" s="13"/>
      <c r="AB204" s="13"/>
      <c r="AC204" s="13"/>
      <c r="AD204" s="13"/>
      <c r="AE204" s="13"/>
      <c r="AF204" s="13"/>
      <c r="AG204" s="13"/>
      <c r="AH204" s="13"/>
      <c r="AI204" s="13"/>
      <c r="AJ204" s="13"/>
      <c r="AK204" s="13"/>
      <c r="AL204" s="13"/>
      <c r="AM204" s="13"/>
      <c r="AN204" s="32"/>
      <c r="AO204" s="32"/>
      <c r="AP204" s="32"/>
      <c r="AQ204" s="32"/>
      <c r="AR204" s="32"/>
      <c r="AS204" s="32"/>
      <c r="AT204" s="32"/>
      <c r="AU204" s="32"/>
      <c r="AV204" s="32"/>
      <c r="AW204" s="32"/>
      <c r="AX204" s="32"/>
      <c r="AY204" s="32"/>
      <c r="AZ204" s="32"/>
    </row>
    <row r="205" spans="1:52" s="59" customFormat="1" ht="15" hidden="1">
      <c r="A205" s="13"/>
      <c r="B205" s="13"/>
      <c r="C205" s="13"/>
      <c r="D205" s="13"/>
      <c r="E205" s="13"/>
      <c r="F205" s="13"/>
      <c r="G205" s="13"/>
      <c r="H205" s="13"/>
      <c r="I205" s="13"/>
      <c r="J205" s="13"/>
      <c r="K205" s="13"/>
      <c r="L205" s="13"/>
      <c r="M205" s="13"/>
      <c r="N205" s="13"/>
      <c r="O205" s="13"/>
      <c r="P205" s="13"/>
      <c r="Q205" s="13"/>
      <c r="R205" s="13"/>
      <c r="S205" s="87"/>
      <c r="T205" s="87"/>
      <c r="U205" s="13"/>
      <c r="V205" s="13"/>
      <c r="W205" s="13"/>
      <c r="X205" s="13"/>
      <c r="Y205" s="13"/>
      <c r="Z205" s="13"/>
      <c r="AA205" s="13"/>
      <c r="AB205" s="13"/>
      <c r="AC205" s="13"/>
      <c r="AD205" s="13"/>
      <c r="AE205" s="13"/>
      <c r="AF205" s="13"/>
      <c r="AG205" s="13"/>
      <c r="AH205" s="13"/>
      <c r="AI205" s="13"/>
      <c r="AJ205" s="13"/>
      <c r="AK205" s="13"/>
      <c r="AL205" s="13"/>
      <c r="AM205" s="13"/>
      <c r="AN205" s="32"/>
      <c r="AO205" s="32"/>
      <c r="AP205" s="32"/>
      <c r="AQ205" s="32"/>
      <c r="AR205" s="32"/>
      <c r="AS205" s="32"/>
      <c r="AT205" s="32"/>
      <c r="AU205" s="32"/>
      <c r="AV205" s="32"/>
      <c r="AW205" s="32"/>
      <c r="AX205" s="32"/>
      <c r="AY205" s="32"/>
      <c r="AZ205" s="32"/>
    </row>
    <row r="206" spans="1:52" s="59" customFormat="1" ht="15" hidden="1">
      <c r="A206" s="13"/>
      <c r="B206" s="13"/>
      <c r="C206" s="13"/>
      <c r="D206" s="13"/>
      <c r="E206" s="13"/>
      <c r="F206" s="13"/>
      <c r="G206" s="13"/>
      <c r="H206" s="13"/>
      <c r="I206" s="13"/>
      <c r="J206" s="13"/>
      <c r="K206" s="13"/>
      <c r="L206" s="13"/>
      <c r="M206" s="13"/>
      <c r="N206" s="13"/>
      <c r="O206" s="13"/>
      <c r="P206" s="13"/>
      <c r="Q206" s="13"/>
      <c r="R206" s="13"/>
      <c r="S206" s="87"/>
      <c r="T206" s="87"/>
      <c r="U206" s="13"/>
      <c r="V206" s="13"/>
      <c r="W206" s="13"/>
      <c r="X206" s="13"/>
      <c r="Y206" s="13"/>
      <c r="Z206" s="13"/>
      <c r="AA206" s="13"/>
      <c r="AB206" s="13"/>
      <c r="AC206" s="13"/>
      <c r="AD206" s="13"/>
      <c r="AE206" s="13"/>
      <c r="AF206" s="13"/>
      <c r="AG206" s="13"/>
      <c r="AH206" s="13"/>
      <c r="AI206" s="13"/>
      <c r="AJ206" s="13"/>
      <c r="AK206" s="13"/>
      <c r="AL206" s="13"/>
      <c r="AM206" s="13"/>
      <c r="AN206" s="32"/>
      <c r="AO206" s="32"/>
      <c r="AP206" s="32"/>
      <c r="AQ206" s="32"/>
      <c r="AR206" s="32"/>
      <c r="AS206" s="32"/>
      <c r="AT206" s="32"/>
      <c r="AU206" s="32"/>
      <c r="AV206" s="32"/>
      <c r="AW206" s="32"/>
      <c r="AX206" s="32"/>
      <c r="AY206" s="32"/>
      <c r="AZ206" s="32"/>
    </row>
    <row r="207" spans="1:52" s="59" customFormat="1" ht="15" hidden="1">
      <c r="A207" s="13"/>
      <c r="B207" s="13"/>
      <c r="C207" s="13"/>
      <c r="D207" s="13"/>
      <c r="E207" s="13"/>
      <c r="F207" s="13"/>
      <c r="G207" s="13"/>
      <c r="H207" s="13"/>
      <c r="I207" s="13"/>
      <c r="J207" s="13"/>
      <c r="K207" s="13"/>
      <c r="L207" s="13"/>
      <c r="M207" s="13"/>
      <c r="N207" s="13"/>
      <c r="O207" s="13"/>
      <c r="P207" s="13"/>
      <c r="Q207" s="13"/>
      <c r="R207" s="13"/>
      <c r="S207" s="87"/>
      <c r="T207" s="87"/>
      <c r="U207" s="13"/>
      <c r="V207" s="13"/>
      <c r="W207" s="13"/>
      <c r="X207" s="13"/>
      <c r="Y207" s="13"/>
      <c r="Z207" s="13"/>
      <c r="AA207" s="13"/>
      <c r="AB207" s="13"/>
      <c r="AC207" s="13"/>
      <c r="AD207" s="13"/>
      <c r="AE207" s="13"/>
      <c r="AF207" s="13"/>
      <c r="AG207" s="13"/>
      <c r="AH207" s="13"/>
      <c r="AI207" s="13"/>
      <c r="AJ207" s="13"/>
      <c r="AK207" s="13"/>
      <c r="AL207" s="13"/>
      <c r="AM207" s="13"/>
      <c r="AN207" s="32"/>
      <c r="AO207" s="32"/>
      <c r="AP207" s="32"/>
      <c r="AQ207" s="32"/>
      <c r="AR207" s="32"/>
      <c r="AS207" s="32"/>
      <c r="AT207" s="32"/>
      <c r="AU207" s="32"/>
      <c r="AV207" s="32"/>
      <c r="AW207" s="32"/>
      <c r="AX207" s="32"/>
      <c r="AY207" s="32"/>
      <c r="AZ207" s="32"/>
    </row>
    <row r="208" spans="1:52" s="59" customFormat="1" ht="15" hidden="1">
      <c r="A208" s="13"/>
      <c r="B208" s="13"/>
      <c r="C208" s="13"/>
      <c r="D208" s="13"/>
      <c r="E208" s="13"/>
      <c r="F208" s="13"/>
      <c r="G208" s="13"/>
      <c r="H208" s="13"/>
      <c r="I208" s="13"/>
      <c r="J208" s="13"/>
      <c r="K208" s="13"/>
      <c r="L208" s="13"/>
      <c r="M208" s="13"/>
      <c r="N208" s="13"/>
      <c r="O208" s="13"/>
      <c r="P208" s="13"/>
      <c r="Q208" s="13"/>
      <c r="R208" s="13"/>
      <c r="S208" s="87"/>
      <c r="T208" s="87"/>
      <c r="U208" s="13"/>
      <c r="V208" s="13"/>
      <c r="W208" s="13"/>
      <c r="X208" s="13"/>
      <c r="Y208" s="13"/>
      <c r="Z208" s="13"/>
      <c r="AA208" s="13"/>
      <c r="AB208" s="13"/>
      <c r="AC208" s="13"/>
      <c r="AD208" s="13"/>
      <c r="AE208" s="13"/>
      <c r="AF208" s="13"/>
      <c r="AG208" s="13"/>
      <c r="AH208" s="13"/>
      <c r="AI208" s="13"/>
      <c r="AJ208" s="13"/>
      <c r="AK208" s="13"/>
      <c r="AL208" s="13"/>
      <c r="AM208" s="13"/>
      <c r="AN208" s="32"/>
      <c r="AO208" s="32"/>
      <c r="AP208" s="32"/>
      <c r="AQ208" s="32"/>
      <c r="AR208" s="32"/>
      <c r="AS208" s="32"/>
      <c r="AT208" s="32"/>
      <c r="AU208" s="32"/>
      <c r="AV208" s="32"/>
      <c r="AW208" s="32"/>
      <c r="AX208" s="32"/>
      <c r="AY208" s="32"/>
      <c r="AZ208" s="32"/>
    </row>
    <row r="209" spans="1:52" s="59" customFormat="1" ht="15" hidden="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32"/>
      <c r="AO209" s="32"/>
      <c r="AP209" s="32"/>
      <c r="AQ209" s="32"/>
      <c r="AR209" s="32"/>
      <c r="AS209" s="32"/>
      <c r="AT209" s="32"/>
      <c r="AU209" s="32"/>
      <c r="AV209" s="32"/>
      <c r="AW209" s="32"/>
      <c r="AX209" s="32"/>
      <c r="AY209" s="32"/>
      <c r="AZ209" s="32"/>
    </row>
    <row r="210" spans="1:52" s="59" customFormat="1" ht="15.75" hidden="1">
      <c r="A210" s="13"/>
      <c r="B210" s="13"/>
      <c r="C210" s="13"/>
      <c r="D210" s="13"/>
      <c r="E210" s="13"/>
      <c r="F210" s="13"/>
      <c r="G210" s="13"/>
      <c r="H210" s="13"/>
      <c r="I210" s="13"/>
      <c r="J210" s="13"/>
      <c r="K210" s="13"/>
      <c r="L210" s="13"/>
      <c r="M210" s="13"/>
      <c r="N210" s="13"/>
      <c r="O210" s="13"/>
      <c r="P210" s="13"/>
      <c r="Q210" s="13"/>
      <c r="R210" s="13"/>
      <c r="S210" s="13"/>
      <c r="T210" s="13"/>
      <c r="U210" s="254" t="s">
        <v>406</v>
      </c>
      <c r="V210" s="254"/>
      <c r="W210" s="254"/>
      <c r="X210" s="254"/>
      <c r="Y210" s="254"/>
      <c r="Z210" s="254"/>
      <c r="AA210" s="254"/>
      <c r="AB210" s="254"/>
      <c r="AC210" s="255" t="str">
        <f>VLOOKUP($W$6,$BA$2:$BI$27,9,0)</f>
        <v>Брестское областное</v>
      </c>
      <c r="AD210" s="255"/>
      <c r="AE210" s="255"/>
      <c r="AF210" s="255"/>
      <c r="AG210" s="255"/>
      <c r="AH210" s="255"/>
      <c r="AI210" s="255"/>
      <c r="AJ210" s="255"/>
      <c r="AK210" s="255"/>
      <c r="AL210" s="255"/>
      <c r="AM210" s="13"/>
      <c r="AN210" s="32"/>
      <c r="AO210" s="32"/>
      <c r="AP210" s="32"/>
      <c r="AQ210" s="32"/>
      <c r="AR210" s="32"/>
      <c r="AS210" s="32"/>
      <c r="AT210" s="32"/>
      <c r="AU210" s="32"/>
      <c r="AV210" s="32"/>
      <c r="AW210" s="32"/>
      <c r="AX210" s="32"/>
      <c r="AY210" s="32"/>
      <c r="AZ210" s="32"/>
    </row>
    <row r="211" spans="1:52" s="59" customFormat="1" ht="15" customHeight="1" hidden="1">
      <c r="A211" s="13"/>
      <c r="B211" s="13"/>
      <c r="C211" s="13"/>
      <c r="D211" s="13"/>
      <c r="E211" s="13"/>
      <c r="F211" s="13"/>
      <c r="G211" s="13"/>
      <c r="H211" s="13"/>
      <c r="I211" s="13"/>
      <c r="J211" s="13"/>
      <c r="K211" s="13"/>
      <c r="L211" s="13"/>
      <c r="M211" s="13"/>
      <c r="N211" s="13"/>
      <c r="O211" s="13"/>
      <c r="P211" s="13"/>
      <c r="Q211" s="13"/>
      <c r="R211" s="13"/>
      <c r="S211" s="13"/>
      <c r="T211" s="13"/>
      <c r="U211" s="334" t="s">
        <v>407</v>
      </c>
      <c r="V211" s="334"/>
      <c r="W211" s="334"/>
      <c r="X211" s="334"/>
      <c r="Y211" s="334"/>
      <c r="Z211" s="334"/>
      <c r="AA211" s="334"/>
      <c r="AB211" s="334"/>
      <c r="AC211" s="334"/>
      <c r="AD211" s="334"/>
      <c r="AE211" s="334"/>
      <c r="AF211" s="334"/>
      <c r="AG211" s="334"/>
      <c r="AH211" s="334"/>
      <c r="AI211" s="334"/>
      <c r="AJ211" s="334"/>
      <c r="AK211" s="334"/>
      <c r="AL211" s="334"/>
      <c r="AM211" s="13"/>
      <c r="AN211" s="32"/>
      <c r="AO211" s="32"/>
      <c r="AP211" s="32"/>
      <c r="AQ211" s="32"/>
      <c r="AR211" s="32"/>
      <c r="AS211" s="32"/>
      <c r="AT211" s="32"/>
      <c r="AU211" s="32"/>
      <c r="AV211" s="32"/>
      <c r="AW211" s="32"/>
      <c r="AX211" s="32"/>
      <c r="AY211" s="32"/>
      <c r="AZ211" s="32"/>
    </row>
    <row r="212" spans="1:52" s="59" customFormat="1" ht="15.75" hidden="1">
      <c r="A212" s="13"/>
      <c r="B212" s="13"/>
      <c r="C212" s="13"/>
      <c r="D212" s="13"/>
      <c r="E212" s="13"/>
      <c r="F212" s="13"/>
      <c r="G212" s="13"/>
      <c r="H212" s="13"/>
      <c r="I212" s="13"/>
      <c r="J212" s="13"/>
      <c r="K212" s="13"/>
      <c r="L212" s="13"/>
      <c r="M212" s="256" t="s">
        <v>408</v>
      </c>
      <c r="N212" s="256"/>
      <c r="O212" s="256"/>
      <c r="P212" s="256"/>
      <c r="Q212" s="256"/>
      <c r="R212" s="256"/>
      <c r="S212" s="256"/>
      <c r="T212" s="256"/>
      <c r="U212" s="256"/>
      <c r="V212" s="13"/>
      <c r="W212" s="13"/>
      <c r="X212" s="13"/>
      <c r="Y212" s="13"/>
      <c r="Z212" s="13"/>
      <c r="AA212" s="13"/>
      <c r="AB212" s="13"/>
      <c r="AC212" s="13"/>
      <c r="AD212" s="13"/>
      <c r="AE212" s="13"/>
      <c r="AF212" s="13"/>
      <c r="AG212" s="13"/>
      <c r="AH212" s="13"/>
      <c r="AI212" s="13"/>
      <c r="AJ212" s="13"/>
      <c r="AK212" s="13"/>
      <c r="AL212" s="13"/>
      <c r="AM212" s="13"/>
      <c r="AN212" s="32"/>
      <c r="AO212" s="32"/>
      <c r="AP212" s="32"/>
      <c r="AQ212" s="32"/>
      <c r="AR212" s="32"/>
      <c r="AS212" s="32"/>
      <c r="AT212" s="32"/>
      <c r="AU212" s="32"/>
      <c r="AV212" s="32"/>
      <c r="AW212" s="32"/>
      <c r="AX212" s="32"/>
      <c r="AY212" s="32"/>
      <c r="AZ212" s="32"/>
    </row>
    <row r="213" spans="1:52" s="59" customFormat="1" ht="15" hidden="1">
      <c r="A213" s="13"/>
      <c r="B213" s="257"/>
      <c r="C213" s="257"/>
      <c r="D213" s="257"/>
      <c r="E213" s="257"/>
      <c r="F213" s="257"/>
      <c r="G213" s="257"/>
      <c r="H213" s="119" t="s">
        <v>409</v>
      </c>
      <c r="I213" s="119"/>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258" t="str">
        <f>A50</f>
        <v>г.Брест</v>
      </c>
      <c r="AG213" s="258"/>
      <c r="AH213" s="258"/>
      <c r="AI213" s="258"/>
      <c r="AJ213" s="258"/>
      <c r="AK213" s="258"/>
      <c r="AL213" s="258"/>
      <c r="AM213" s="13"/>
      <c r="AN213" s="32"/>
      <c r="AO213" s="32"/>
      <c r="AP213" s="32"/>
      <c r="AQ213" s="32"/>
      <c r="AR213" s="32"/>
      <c r="AS213" s="32"/>
      <c r="AT213" s="32"/>
      <c r="AU213" s="32"/>
      <c r="AV213" s="32"/>
      <c r="AW213" s="32"/>
      <c r="AX213" s="32"/>
      <c r="AY213" s="32"/>
      <c r="AZ213" s="32"/>
    </row>
    <row r="214" spans="1:52" s="59" customFormat="1" ht="15"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32"/>
      <c r="AO214" s="32"/>
      <c r="AP214" s="32"/>
      <c r="AQ214" s="32"/>
      <c r="AR214" s="32"/>
      <c r="AS214" s="32"/>
      <c r="AT214" s="32"/>
      <c r="AU214" s="32"/>
      <c r="AV214" s="32"/>
      <c r="AW214" s="32"/>
      <c r="AX214" s="32"/>
      <c r="AY214" s="32"/>
      <c r="AZ214" s="32"/>
    </row>
    <row r="215" spans="1:52" s="59" customFormat="1" ht="35.25" customHeight="1" hidden="1">
      <c r="A215" s="278" t="s">
        <v>437</v>
      </c>
      <c r="B215" s="278"/>
      <c r="C215" s="278"/>
      <c r="D215" s="278"/>
      <c r="E215" s="278"/>
      <c r="F215" s="278"/>
      <c r="G215" s="278"/>
      <c r="H215" s="278"/>
      <c r="I215" s="278"/>
      <c r="J215" s="278"/>
      <c r="K215" s="278"/>
      <c r="L215" s="278"/>
      <c r="M215" s="278"/>
      <c r="N215" s="278"/>
      <c r="O215" s="278"/>
      <c r="P215" s="278"/>
      <c r="Q215" s="278"/>
      <c r="R215" s="278"/>
      <c r="S215" s="278"/>
      <c r="T215" s="278"/>
      <c r="U215" s="278"/>
      <c r="V215" s="278"/>
      <c r="W215" s="278"/>
      <c r="X215" s="278"/>
      <c r="Y215" s="278"/>
      <c r="Z215" s="278"/>
      <c r="AA215" s="278"/>
      <c r="AB215" s="278"/>
      <c r="AC215" s="278"/>
      <c r="AD215" s="278"/>
      <c r="AE215" s="278"/>
      <c r="AF215" s="278"/>
      <c r="AG215" s="278"/>
      <c r="AH215" s="278"/>
      <c r="AI215" s="278"/>
      <c r="AJ215" s="278"/>
      <c r="AK215" s="278"/>
      <c r="AL215" s="278"/>
      <c r="AM215" s="13"/>
      <c r="AN215" s="32"/>
      <c r="AO215" s="32"/>
      <c r="AP215" s="32"/>
      <c r="AQ215" s="32"/>
      <c r="AR215" s="32"/>
      <c r="AS215" s="32"/>
      <c r="AT215" s="32"/>
      <c r="AU215" s="32"/>
      <c r="AV215" s="32"/>
      <c r="AW215" s="32"/>
      <c r="AX215" s="32"/>
      <c r="AY215" s="32"/>
      <c r="AZ215" s="32"/>
    </row>
    <row r="216" spans="1:52" s="59" customFormat="1" ht="24.75" customHeight="1" hidden="1">
      <c r="A216" s="318" t="str">
        <f>B12</f>
        <v>Указать полное наименование владельца (вместо данного текста)</v>
      </c>
      <c r="B216" s="318"/>
      <c r="C216" s="318"/>
      <c r="D216" s="318"/>
      <c r="E216" s="318"/>
      <c r="F216" s="318"/>
      <c r="G216" s="318"/>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8"/>
      <c r="AJ216" s="318"/>
      <c r="AK216" s="318"/>
      <c r="AL216" s="318"/>
      <c r="AM216" s="13"/>
      <c r="AN216" s="32"/>
      <c r="AO216" s="32"/>
      <c r="AP216" s="32"/>
      <c r="AQ216" s="32"/>
      <c r="AR216" s="32"/>
      <c r="AS216" s="32"/>
      <c r="AT216" s="32"/>
      <c r="AU216" s="32"/>
      <c r="AV216" s="32"/>
      <c r="AW216" s="32"/>
      <c r="AX216" s="32"/>
      <c r="AY216" s="32"/>
      <c r="AZ216" s="32"/>
    </row>
    <row r="217" spans="1:50" s="59" customFormat="1" ht="14.25" customHeight="1"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32"/>
      <c r="AO217" s="32"/>
      <c r="AP217" s="32"/>
      <c r="AQ217" s="32"/>
      <c r="AR217" s="32"/>
      <c r="AS217" s="32"/>
      <c r="AT217" s="32"/>
      <c r="AU217" s="32"/>
      <c r="AV217" s="32"/>
      <c r="AW217" s="32"/>
      <c r="AX217" s="32"/>
    </row>
    <row r="218" spans="1:50" s="59" customFormat="1" ht="63" customHeight="1" hidden="1">
      <c r="A218" s="260" t="s">
        <v>410</v>
      </c>
      <c r="B218" s="260"/>
      <c r="C218" s="260"/>
      <c r="D218" s="260"/>
      <c r="E218" s="260"/>
      <c r="F218" s="260" t="s">
        <v>232</v>
      </c>
      <c r="G218" s="260"/>
      <c r="H218" s="260"/>
      <c r="I218" s="260"/>
      <c r="J218" s="260"/>
      <c r="K218" s="260" t="s">
        <v>411</v>
      </c>
      <c r="L218" s="260"/>
      <c r="M218" s="261" t="s">
        <v>412</v>
      </c>
      <c r="N218" s="261"/>
      <c r="O218" s="261"/>
      <c r="P218" s="260" t="s">
        <v>233</v>
      </c>
      <c r="Q218" s="260"/>
      <c r="R218" s="260"/>
      <c r="S218" s="260"/>
      <c r="T218" s="260"/>
      <c r="U218" s="260"/>
      <c r="V218" s="262" t="s">
        <v>413</v>
      </c>
      <c r="W218" s="262"/>
      <c r="X218" s="262"/>
      <c r="Y218" s="262"/>
      <c r="Z218" s="262"/>
      <c r="AA218" s="262"/>
      <c r="AB218" s="262"/>
      <c r="AC218" s="262"/>
      <c r="AD218" s="262"/>
      <c r="AE218" s="263" t="s">
        <v>414</v>
      </c>
      <c r="AF218" s="263"/>
      <c r="AG218" s="263"/>
      <c r="AH218" s="263"/>
      <c r="AI218" s="263"/>
      <c r="AJ218" s="249" t="s">
        <v>415</v>
      </c>
      <c r="AK218" s="250"/>
      <c r="AL218" s="251"/>
      <c r="AM218" s="13"/>
      <c r="AN218" s="32"/>
      <c r="AO218" s="32"/>
      <c r="AP218" s="32"/>
      <c r="AQ218" s="32"/>
      <c r="AR218" s="32"/>
      <c r="AS218" s="32"/>
      <c r="AT218" s="32"/>
      <c r="AU218" s="32"/>
      <c r="AV218" s="32"/>
      <c r="AW218" s="32"/>
      <c r="AX218" s="32"/>
    </row>
    <row r="219" spans="1:50" s="59" customFormat="1" ht="15" customHeight="1" hidden="1">
      <c r="A219" s="265">
        <f>B14</f>
        <v>0</v>
      </c>
      <c r="B219" s="265"/>
      <c r="C219" s="265"/>
      <c r="D219" s="265"/>
      <c r="E219" s="265"/>
      <c r="F219" s="265">
        <f>G14</f>
        <v>0</v>
      </c>
      <c r="G219" s="265"/>
      <c r="H219" s="265"/>
      <c r="I219" s="265"/>
      <c r="J219" s="265"/>
      <c r="K219" s="266">
        <f>O14</f>
        <v>0</v>
      </c>
      <c r="L219" s="266"/>
      <c r="M219" s="267">
        <f>U14</f>
        <v>0</v>
      </c>
      <c r="N219" s="267"/>
      <c r="O219" s="267"/>
      <c r="P219" s="265">
        <f>AF14</f>
        <v>0</v>
      </c>
      <c r="Q219" s="265"/>
      <c r="R219" s="265"/>
      <c r="S219" s="265"/>
      <c r="T219" s="265"/>
      <c r="U219" s="265"/>
      <c r="V219" s="264">
        <f>K15</f>
        <v>0</v>
      </c>
      <c r="W219" s="264"/>
      <c r="X219" s="264"/>
      <c r="Y219" s="264"/>
      <c r="Z219" s="264"/>
      <c r="AA219" s="264"/>
      <c r="AB219" s="264"/>
      <c r="AC219" s="264"/>
      <c r="AD219" s="264"/>
      <c r="AE219" s="268">
        <f>U15</f>
        <v>0</v>
      </c>
      <c r="AF219" s="265"/>
      <c r="AG219" s="265"/>
      <c r="AH219" s="265"/>
      <c r="AI219" s="265"/>
      <c r="AJ219" s="269">
        <f>AH15</f>
        <v>0</v>
      </c>
      <c r="AK219" s="270"/>
      <c r="AL219" s="271"/>
      <c r="AM219" s="13"/>
      <c r="AN219" s="32"/>
      <c r="AO219" s="32"/>
      <c r="AP219" s="32"/>
      <c r="AQ219" s="32"/>
      <c r="AR219" s="32"/>
      <c r="AS219" s="32"/>
      <c r="AT219" s="32"/>
      <c r="AU219" s="32"/>
      <c r="AV219" s="32"/>
      <c r="AW219" s="32"/>
      <c r="AX219" s="32"/>
    </row>
    <row r="220" spans="1:50" s="59" customFormat="1" ht="15" customHeight="1" hidden="1">
      <c r="A220" s="269" t="str">
        <f>B16</f>
        <v> </v>
      </c>
      <c r="B220" s="270"/>
      <c r="C220" s="270"/>
      <c r="D220" s="270"/>
      <c r="E220" s="271"/>
      <c r="F220" s="269">
        <f>G16</f>
        <v>0</v>
      </c>
      <c r="G220" s="270"/>
      <c r="H220" s="270"/>
      <c r="I220" s="270"/>
      <c r="J220" s="271"/>
      <c r="K220" s="266">
        <f>O16</f>
        <v>0</v>
      </c>
      <c r="L220" s="266"/>
      <c r="M220" s="267">
        <f>U16</f>
        <v>0</v>
      </c>
      <c r="N220" s="267"/>
      <c r="O220" s="267"/>
      <c r="P220" s="265">
        <f>AF16</f>
        <v>0</v>
      </c>
      <c r="Q220" s="265"/>
      <c r="R220" s="265"/>
      <c r="S220" s="265"/>
      <c r="T220" s="265"/>
      <c r="U220" s="265"/>
      <c r="V220" s="264">
        <f>K17</f>
        <v>0</v>
      </c>
      <c r="W220" s="264"/>
      <c r="X220" s="264"/>
      <c r="Y220" s="264"/>
      <c r="Z220" s="264"/>
      <c r="AA220" s="264"/>
      <c r="AB220" s="264"/>
      <c r="AC220" s="264"/>
      <c r="AD220" s="264"/>
      <c r="AE220" s="265">
        <f>U17</f>
        <v>0</v>
      </c>
      <c r="AF220" s="265"/>
      <c r="AG220" s="265"/>
      <c r="AH220" s="265"/>
      <c r="AI220" s="265"/>
      <c r="AJ220" s="265">
        <f>AH17</f>
        <v>0</v>
      </c>
      <c r="AK220" s="265"/>
      <c r="AL220" s="265"/>
      <c r="AM220" s="13"/>
      <c r="AN220" s="32"/>
      <c r="AO220" s="32"/>
      <c r="AP220" s="32"/>
      <c r="AQ220" s="32"/>
      <c r="AR220" s="32"/>
      <c r="AS220" s="32"/>
      <c r="AT220" s="32"/>
      <c r="AU220" s="32"/>
      <c r="AV220" s="32"/>
      <c r="AW220" s="32"/>
      <c r="AX220" s="32"/>
    </row>
    <row r="221" spans="1:50" s="59" customFormat="1" ht="15" hidden="1">
      <c r="A221" s="269">
        <f>B18</f>
        <v>0</v>
      </c>
      <c r="B221" s="270"/>
      <c r="C221" s="270"/>
      <c r="D221" s="270"/>
      <c r="E221" s="271"/>
      <c r="F221" s="269">
        <f>G18</f>
        <v>0</v>
      </c>
      <c r="G221" s="270"/>
      <c r="H221" s="270"/>
      <c r="I221" s="270"/>
      <c r="J221" s="271"/>
      <c r="K221" s="266">
        <f>O18</f>
        <v>0</v>
      </c>
      <c r="L221" s="266"/>
      <c r="M221" s="267">
        <f>U18</f>
        <v>0</v>
      </c>
      <c r="N221" s="267"/>
      <c r="O221" s="267"/>
      <c r="P221" s="265">
        <f>AF18</f>
        <v>0</v>
      </c>
      <c r="Q221" s="265"/>
      <c r="R221" s="265"/>
      <c r="S221" s="265"/>
      <c r="T221" s="265"/>
      <c r="U221" s="265"/>
      <c r="V221" s="264">
        <f>K19</f>
        <v>0</v>
      </c>
      <c r="W221" s="264"/>
      <c r="X221" s="264"/>
      <c r="Y221" s="264"/>
      <c r="Z221" s="264"/>
      <c r="AA221" s="264"/>
      <c r="AB221" s="264"/>
      <c r="AC221" s="264"/>
      <c r="AD221" s="264"/>
      <c r="AE221" s="265">
        <f>U19</f>
        <v>0</v>
      </c>
      <c r="AF221" s="265"/>
      <c r="AG221" s="265"/>
      <c r="AH221" s="265"/>
      <c r="AI221" s="265"/>
      <c r="AJ221" s="265">
        <f>AH19</f>
        <v>0</v>
      </c>
      <c r="AK221" s="265"/>
      <c r="AL221" s="265"/>
      <c r="AM221" s="13"/>
      <c r="AN221" s="32"/>
      <c r="AO221" s="32"/>
      <c r="AP221" s="32"/>
      <c r="AQ221" s="32"/>
      <c r="AR221" s="32"/>
      <c r="AS221" s="32"/>
      <c r="AT221" s="32"/>
      <c r="AU221" s="32"/>
      <c r="AV221" s="32"/>
      <c r="AW221" s="32"/>
      <c r="AX221" s="32"/>
    </row>
    <row r="222" spans="1:50" s="59" customFormat="1" ht="15" customHeight="1" hidden="1">
      <c r="A222" s="269" t="str">
        <f>B20</f>
        <v> </v>
      </c>
      <c r="B222" s="270"/>
      <c r="C222" s="270"/>
      <c r="D222" s="270"/>
      <c r="E222" s="271"/>
      <c r="F222" s="269" t="str">
        <f>G20</f>
        <v> </v>
      </c>
      <c r="G222" s="270"/>
      <c r="H222" s="270"/>
      <c r="I222" s="270"/>
      <c r="J222" s="271"/>
      <c r="K222" s="266">
        <f>O20</f>
        <v>0</v>
      </c>
      <c r="L222" s="266"/>
      <c r="M222" s="267">
        <f>U20</f>
        <v>0</v>
      </c>
      <c r="N222" s="267"/>
      <c r="O222" s="267"/>
      <c r="P222" s="265">
        <f>AF20</f>
        <v>0</v>
      </c>
      <c r="Q222" s="265"/>
      <c r="R222" s="265"/>
      <c r="S222" s="265"/>
      <c r="T222" s="265"/>
      <c r="U222" s="265"/>
      <c r="V222" s="264">
        <f>K21</f>
        <v>0</v>
      </c>
      <c r="W222" s="264"/>
      <c r="X222" s="264"/>
      <c r="Y222" s="264"/>
      <c r="Z222" s="264"/>
      <c r="AA222" s="264"/>
      <c r="AB222" s="264"/>
      <c r="AC222" s="264"/>
      <c r="AD222" s="264"/>
      <c r="AE222" s="265">
        <f>U21</f>
        <v>0</v>
      </c>
      <c r="AF222" s="265"/>
      <c r="AG222" s="265"/>
      <c r="AH222" s="265"/>
      <c r="AI222" s="265"/>
      <c r="AJ222" s="265">
        <f>AH21</f>
        <v>0</v>
      </c>
      <c r="AK222" s="265"/>
      <c r="AL222" s="265"/>
      <c r="AM222" s="13"/>
      <c r="AN222" s="32"/>
      <c r="AO222" s="32"/>
      <c r="AP222" s="32"/>
      <c r="AQ222" s="32"/>
      <c r="AR222" s="32"/>
      <c r="AS222" s="32"/>
      <c r="AT222" s="32"/>
      <c r="AU222" s="32"/>
      <c r="AV222" s="32"/>
      <c r="AW222" s="32"/>
      <c r="AX222" s="32"/>
    </row>
    <row r="223" spans="1:50" s="59" customFormat="1" ht="15" hidden="1">
      <c r="A223" s="269" t="str">
        <f>B22</f>
        <v> </v>
      </c>
      <c r="B223" s="270"/>
      <c r="C223" s="270"/>
      <c r="D223" s="270"/>
      <c r="E223" s="271"/>
      <c r="F223" s="269">
        <f>G22</f>
        <v>0</v>
      </c>
      <c r="G223" s="270"/>
      <c r="H223" s="270"/>
      <c r="I223" s="270"/>
      <c r="J223" s="271"/>
      <c r="K223" s="266">
        <f>O22</f>
        <v>0</v>
      </c>
      <c r="L223" s="266"/>
      <c r="M223" s="267">
        <f>U22</f>
        <v>0</v>
      </c>
      <c r="N223" s="267"/>
      <c r="O223" s="267"/>
      <c r="P223" s="265">
        <f>AF22</f>
        <v>0</v>
      </c>
      <c r="Q223" s="265"/>
      <c r="R223" s="265"/>
      <c r="S223" s="265"/>
      <c r="T223" s="265"/>
      <c r="U223" s="265"/>
      <c r="V223" s="264">
        <f>K23</f>
        <v>0</v>
      </c>
      <c r="W223" s="264"/>
      <c r="X223" s="264"/>
      <c r="Y223" s="264"/>
      <c r="Z223" s="264"/>
      <c r="AA223" s="264"/>
      <c r="AB223" s="264"/>
      <c r="AC223" s="264"/>
      <c r="AD223" s="264"/>
      <c r="AE223" s="265">
        <f>U23</f>
        <v>0</v>
      </c>
      <c r="AF223" s="265"/>
      <c r="AG223" s="265"/>
      <c r="AH223" s="265"/>
      <c r="AI223" s="265"/>
      <c r="AJ223" s="265">
        <f>AH23</f>
        <v>0</v>
      </c>
      <c r="AK223" s="265"/>
      <c r="AL223" s="265"/>
      <c r="AM223" s="13"/>
      <c r="AN223" s="32"/>
      <c r="AO223" s="32"/>
      <c r="AP223" s="32"/>
      <c r="AQ223" s="32"/>
      <c r="AR223" s="32"/>
      <c r="AS223" s="32"/>
      <c r="AT223" s="32"/>
      <c r="AU223" s="32"/>
      <c r="AV223" s="32"/>
      <c r="AW223" s="32"/>
      <c r="AX223" s="32"/>
    </row>
    <row r="224" spans="1:50" s="59" customFormat="1" ht="15" customHeight="1" hidden="1">
      <c r="A224" s="269" t="str">
        <f>B24</f>
        <v> </v>
      </c>
      <c r="B224" s="270"/>
      <c r="C224" s="270"/>
      <c r="D224" s="270"/>
      <c r="E224" s="271"/>
      <c r="F224" s="269" t="str">
        <f>G24</f>
        <v> </v>
      </c>
      <c r="G224" s="270"/>
      <c r="H224" s="270"/>
      <c r="I224" s="270"/>
      <c r="J224" s="271"/>
      <c r="K224" s="266">
        <f>O24</f>
        <v>0</v>
      </c>
      <c r="L224" s="266"/>
      <c r="M224" s="267">
        <f>U24</f>
        <v>0</v>
      </c>
      <c r="N224" s="267"/>
      <c r="O224" s="267"/>
      <c r="P224" s="265">
        <f>AF24</f>
        <v>0</v>
      </c>
      <c r="Q224" s="265"/>
      <c r="R224" s="265"/>
      <c r="S224" s="265"/>
      <c r="T224" s="265"/>
      <c r="U224" s="265"/>
      <c r="V224" s="264">
        <f>K25</f>
        <v>0</v>
      </c>
      <c r="W224" s="264"/>
      <c r="X224" s="264"/>
      <c r="Y224" s="264"/>
      <c r="Z224" s="264"/>
      <c r="AA224" s="264"/>
      <c r="AB224" s="264"/>
      <c r="AC224" s="264"/>
      <c r="AD224" s="264"/>
      <c r="AE224" s="265">
        <f>U25</f>
        <v>0</v>
      </c>
      <c r="AF224" s="265"/>
      <c r="AG224" s="265"/>
      <c r="AH224" s="265"/>
      <c r="AI224" s="265"/>
      <c r="AJ224" s="265">
        <f>AH25</f>
        <v>0</v>
      </c>
      <c r="AK224" s="265"/>
      <c r="AL224" s="265"/>
      <c r="AM224" s="13"/>
      <c r="AN224" s="32"/>
      <c r="AO224" s="32"/>
      <c r="AP224" s="32"/>
      <c r="AQ224" s="32"/>
      <c r="AR224" s="32"/>
      <c r="AS224" s="32"/>
      <c r="AT224" s="32"/>
      <c r="AU224" s="32"/>
      <c r="AV224" s="32"/>
      <c r="AW224" s="32"/>
      <c r="AX224" s="32"/>
    </row>
    <row r="225" spans="1:50" s="59" customFormat="1" ht="15" customHeight="1" hidden="1">
      <c r="A225" s="269" t="str">
        <f>B26</f>
        <v> </v>
      </c>
      <c r="B225" s="270"/>
      <c r="C225" s="270"/>
      <c r="D225" s="270"/>
      <c r="E225" s="271"/>
      <c r="F225" s="269" t="str">
        <f>G26</f>
        <v> </v>
      </c>
      <c r="G225" s="270"/>
      <c r="H225" s="270"/>
      <c r="I225" s="270"/>
      <c r="J225" s="271"/>
      <c r="K225" s="266">
        <f>O26</f>
        <v>0</v>
      </c>
      <c r="L225" s="266"/>
      <c r="M225" s="267">
        <f>U26</f>
        <v>0</v>
      </c>
      <c r="N225" s="267"/>
      <c r="O225" s="267"/>
      <c r="P225" s="265">
        <f>AF26</f>
        <v>0</v>
      </c>
      <c r="Q225" s="265"/>
      <c r="R225" s="265"/>
      <c r="S225" s="265"/>
      <c r="T225" s="265"/>
      <c r="U225" s="265"/>
      <c r="V225" s="264">
        <f>K27</f>
        <v>0</v>
      </c>
      <c r="W225" s="264"/>
      <c r="X225" s="264"/>
      <c r="Y225" s="264"/>
      <c r="Z225" s="264"/>
      <c r="AA225" s="264"/>
      <c r="AB225" s="264"/>
      <c r="AC225" s="264"/>
      <c r="AD225" s="264"/>
      <c r="AE225" s="265">
        <f>U27</f>
        <v>0</v>
      </c>
      <c r="AF225" s="265"/>
      <c r="AG225" s="265"/>
      <c r="AH225" s="265"/>
      <c r="AI225" s="265"/>
      <c r="AJ225" s="265">
        <f>AH27</f>
        <v>0</v>
      </c>
      <c r="AK225" s="265"/>
      <c r="AL225" s="265"/>
      <c r="AM225" s="13"/>
      <c r="AN225" s="32"/>
      <c r="AO225" s="32"/>
      <c r="AP225" s="32"/>
      <c r="AQ225" s="32"/>
      <c r="AR225" s="32"/>
      <c r="AS225" s="32"/>
      <c r="AT225" s="32"/>
      <c r="AU225" s="32"/>
      <c r="AV225" s="32"/>
      <c r="AW225" s="32"/>
      <c r="AX225" s="32"/>
    </row>
    <row r="226" spans="1:50" s="59" customFormat="1" ht="15" customHeight="1" hidden="1">
      <c r="A226" s="269" t="str">
        <f>B28</f>
        <v> </v>
      </c>
      <c r="B226" s="270"/>
      <c r="C226" s="270"/>
      <c r="D226" s="270"/>
      <c r="E226" s="271"/>
      <c r="F226" s="269" t="str">
        <f>G28</f>
        <v> </v>
      </c>
      <c r="G226" s="270"/>
      <c r="H226" s="270"/>
      <c r="I226" s="270"/>
      <c r="J226" s="271"/>
      <c r="K226" s="266">
        <f>O28</f>
        <v>0</v>
      </c>
      <c r="L226" s="266"/>
      <c r="M226" s="267">
        <f>U29</f>
        <v>0</v>
      </c>
      <c r="N226" s="267"/>
      <c r="O226" s="267"/>
      <c r="P226" s="265">
        <f>AF28</f>
        <v>0</v>
      </c>
      <c r="Q226" s="265"/>
      <c r="R226" s="265"/>
      <c r="S226" s="265"/>
      <c r="T226" s="265"/>
      <c r="U226" s="265"/>
      <c r="V226" s="264">
        <f>K29</f>
        <v>0</v>
      </c>
      <c r="W226" s="264"/>
      <c r="X226" s="264"/>
      <c r="Y226" s="264"/>
      <c r="Z226" s="264"/>
      <c r="AA226" s="264"/>
      <c r="AB226" s="264"/>
      <c r="AC226" s="264"/>
      <c r="AD226" s="264"/>
      <c r="AE226" s="265">
        <f>U29</f>
        <v>0</v>
      </c>
      <c r="AF226" s="265"/>
      <c r="AG226" s="265"/>
      <c r="AH226" s="265"/>
      <c r="AI226" s="265"/>
      <c r="AJ226" s="265">
        <f>AH29</f>
        <v>0</v>
      </c>
      <c r="AK226" s="265"/>
      <c r="AL226" s="265"/>
      <c r="AM226" s="13"/>
      <c r="AN226" s="32"/>
      <c r="AO226" s="32"/>
      <c r="AP226" s="32"/>
      <c r="AQ226" s="32"/>
      <c r="AR226" s="32"/>
      <c r="AS226" s="32"/>
      <c r="AT226" s="32"/>
      <c r="AU226" s="32"/>
      <c r="AV226" s="32"/>
      <c r="AW226" s="32"/>
      <c r="AX226" s="32"/>
    </row>
    <row r="227" spans="1:50" s="59" customFormat="1" ht="15"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32"/>
      <c r="AO227" s="32"/>
      <c r="AP227" s="32"/>
      <c r="AQ227" s="32"/>
      <c r="AR227" s="32"/>
      <c r="AS227" s="32"/>
      <c r="AT227" s="32"/>
      <c r="AU227" s="32"/>
      <c r="AV227" s="32"/>
      <c r="AW227" s="32"/>
      <c r="AX227" s="32"/>
    </row>
    <row r="228" spans="1:50" s="59" customFormat="1" ht="15.75" hidden="1">
      <c r="A228" s="276" t="s">
        <v>416</v>
      </c>
      <c r="B228" s="276"/>
      <c r="C228" s="276"/>
      <c r="D228" s="276"/>
      <c r="E228" s="276"/>
      <c r="F228" s="276"/>
      <c r="G228" s="276"/>
      <c r="H228" s="276"/>
      <c r="I228" s="276"/>
      <c r="J228" s="276"/>
      <c r="K228" s="276"/>
      <c r="L228" s="276"/>
      <c r="M228" s="276"/>
      <c r="N228" s="276"/>
      <c r="O228" s="276"/>
      <c r="P228" s="276"/>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32"/>
      <c r="AO228" s="32"/>
      <c r="AP228" s="32"/>
      <c r="AQ228" s="32"/>
      <c r="AR228" s="32"/>
      <c r="AS228" s="32"/>
      <c r="AT228" s="32"/>
      <c r="AU228" s="32"/>
      <c r="AV228" s="32"/>
      <c r="AW228" s="32"/>
      <c r="AX228" s="32"/>
    </row>
    <row r="229" spans="1:50" s="59" customFormat="1" ht="15" hidden="1">
      <c r="A229" s="277" t="s">
        <v>417</v>
      </c>
      <c r="B229" s="277"/>
      <c r="C229" s="277"/>
      <c r="D229" s="277"/>
      <c r="E229" s="277"/>
      <c r="F229" s="277"/>
      <c r="G229" s="277"/>
      <c r="H229" s="277"/>
      <c r="I229" s="277"/>
      <c r="J229" s="277"/>
      <c r="K229" s="277"/>
      <c r="L229" s="277"/>
      <c r="M229" s="277"/>
      <c r="N229" s="277"/>
      <c r="O229" s="277"/>
      <c r="P229" s="277"/>
      <c r="Q229" s="277"/>
      <c r="R229" s="277"/>
      <c r="S229" s="277"/>
      <c r="T229" s="277"/>
      <c r="U229" s="277"/>
      <c r="V229" s="277"/>
      <c r="W229" s="277"/>
      <c r="X229" s="277"/>
      <c r="Y229" s="277"/>
      <c r="Z229" s="277"/>
      <c r="AA229" s="277"/>
      <c r="AB229" s="277"/>
      <c r="AC229" s="277"/>
      <c r="AD229" s="277"/>
      <c r="AE229" s="277"/>
      <c r="AF229" s="277"/>
      <c r="AG229" s="277"/>
      <c r="AH229" s="277"/>
      <c r="AI229" s="277"/>
      <c r="AJ229" s="277"/>
      <c r="AK229" s="13"/>
      <c r="AL229" s="13"/>
      <c r="AM229" s="13"/>
      <c r="AN229" s="32"/>
      <c r="AO229" s="32"/>
      <c r="AP229" s="32"/>
      <c r="AQ229" s="32"/>
      <c r="AR229" s="32"/>
      <c r="AS229" s="32"/>
      <c r="AT229" s="32"/>
      <c r="AU229" s="32"/>
      <c r="AV229" s="32"/>
      <c r="AW229" s="32"/>
      <c r="AX229" s="32"/>
    </row>
    <row r="230" spans="1:50" s="59" customFormat="1" ht="15"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32"/>
      <c r="AO230" s="32"/>
      <c r="AP230" s="32"/>
      <c r="AQ230" s="32"/>
      <c r="AR230" s="32"/>
      <c r="AS230" s="32"/>
      <c r="AT230" s="32"/>
      <c r="AU230" s="32"/>
      <c r="AV230" s="32"/>
      <c r="AW230" s="32"/>
      <c r="AX230" s="32"/>
    </row>
    <row r="231" spans="1:53" s="59" customFormat="1" ht="15.75" hidden="1">
      <c r="A231" s="278" t="s">
        <v>418</v>
      </c>
      <c r="B231" s="278"/>
      <c r="C231" s="278"/>
      <c r="D231" s="278"/>
      <c r="E231" s="278"/>
      <c r="F231" s="278"/>
      <c r="G231" s="278"/>
      <c r="H231" s="278"/>
      <c r="I231" s="278"/>
      <c r="J231" s="278"/>
      <c r="K231" s="278"/>
      <c r="L231" s="278"/>
      <c r="M231" s="278"/>
      <c r="N231" s="278"/>
      <c r="O231" s="279"/>
      <c r="P231" s="279"/>
      <c r="Q231" s="279"/>
      <c r="R231" s="279"/>
      <c r="S231" s="279"/>
      <c r="T231" s="279"/>
      <c r="U231" s="279"/>
      <c r="V231" s="279"/>
      <c r="W231" s="279"/>
      <c r="X231" s="279"/>
      <c r="Y231" s="279"/>
      <c r="Z231" s="279"/>
      <c r="AA231" s="279"/>
      <c r="AB231" s="279"/>
      <c r="AC231" s="279"/>
      <c r="AD231" s="279"/>
      <c r="AE231" s="279"/>
      <c r="AF231" s="279"/>
      <c r="AG231" s="279"/>
      <c r="AH231" s="279"/>
      <c r="AI231" s="279"/>
      <c r="AJ231" s="279"/>
      <c r="AK231" s="13"/>
      <c r="AL231" s="13"/>
      <c r="AM231" s="13"/>
      <c r="AN231" s="32"/>
      <c r="AO231" s="32"/>
      <c r="AP231" s="32"/>
      <c r="AQ231" s="32"/>
      <c r="AR231" s="32"/>
      <c r="AS231" s="32"/>
      <c r="AT231" s="32"/>
      <c r="AU231" s="32"/>
      <c r="AV231" s="32"/>
      <c r="AW231" s="32"/>
      <c r="AX231" s="32"/>
      <c r="BA231" s="59" t="s">
        <v>419</v>
      </c>
    </row>
    <row r="232" spans="1:53" s="59" customFormat="1" ht="15.75" hidden="1">
      <c r="A232" s="13"/>
      <c r="B232" s="120"/>
      <c r="C232" s="120"/>
      <c r="D232" s="120"/>
      <c r="E232" s="120"/>
      <c r="F232" s="120"/>
      <c r="G232" s="120"/>
      <c r="H232" s="120"/>
      <c r="I232" s="120"/>
      <c r="J232" s="120"/>
      <c r="K232" s="120"/>
      <c r="L232" s="120"/>
      <c r="M232" s="120"/>
      <c r="N232" s="120"/>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32"/>
      <c r="AO232" s="32"/>
      <c r="AP232" s="32"/>
      <c r="AQ232" s="32"/>
      <c r="AR232" s="32"/>
      <c r="AS232" s="32"/>
      <c r="AT232" s="32"/>
      <c r="AU232" s="32"/>
      <c r="AV232" s="32"/>
      <c r="AW232" s="32"/>
      <c r="AX232" s="32"/>
      <c r="BA232" s="59" t="s">
        <v>420</v>
      </c>
    </row>
    <row r="233" spans="1:53" s="59" customFormat="1" ht="15.75" hidden="1">
      <c r="A233" s="278" t="s">
        <v>421</v>
      </c>
      <c r="B233" s="278"/>
      <c r="C233" s="278"/>
      <c r="D233" s="278"/>
      <c r="E233" s="278"/>
      <c r="F233" s="278"/>
      <c r="G233" s="278"/>
      <c r="H233" s="278"/>
      <c r="I233" s="278"/>
      <c r="J233" s="278"/>
      <c r="K233" s="278"/>
      <c r="L233" s="278"/>
      <c r="M233" s="278"/>
      <c r="N233" s="278"/>
      <c r="O233" s="278"/>
      <c r="P233" s="278"/>
      <c r="Q233" s="278"/>
      <c r="R233" s="278"/>
      <c r="S233" s="280"/>
      <c r="T233" s="280"/>
      <c r="U233" s="280"/>
      <c r="V233" s="280"/>
      <c r="W233" s="280"/>
      <c r="X233" s="280"/>
      <c r="Y233" s="280"/>
      <c r="Z233" s="280"/>
      <c r="AA233" s="280"/>
      <c r="AB233" s="280"/>
      <c r="AC233" s="13"/>
      <c r="AD233" s="13"/>
      <c r="AE233" s="13"/>
      <c r="AF233" s="13"/>
      <c r="AG233" s="13"/>
      <c r="AH233" s="13"/>
      <c r="AI233" s="13"/>
      <c r="AJ233" s="13"/>
      <c r="AK233" s="13"/>
      <c r="AL233" s="13"/>
      <c r="AM233" s="13"/>
      <c r="AN233" s="32"/>
      <c r="AO233" s="32"/>
      <c r="AP233" s="32"/>
      <c r="AQ233" s="32"/>
      <c r="AR233" s="32"/>
      <c r="AS233" s="32"/>
      <c r="AT233" s="32"/>
      <c r="AU233" s="32"/>
      <c r="AV233" s="32"/>
      <c r="AW233" s="32"/>
      <c r="AX233" s="32"/>
      <c r="BA233" s="59" t="s">
        <v>422</v>
      </c>
    </row>
    <row r="234" spans="1:53" s="59" customFormat="1" ht="15"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32"/>
      <c r="AO234" s="32"/>
      <c r="AP234" s="32"/>
      <c r="AQ234" s="32"/>
      <c r="AR234" s="32"/>
      <c r="AS234" s="32"/>
      <c r="AT234" s="32"/>
      <c r="AU234" s="32"/>
      <c r="AV234" s="32"/>
      <c r="AW234" s="32"/>
      <c r="AX234" s="32"/>
      <c r="BA234" s="59" t="s">
        <v>423</v>
      </c>
    </row>
    <row r="235" spans="1:50" s="59" customFormat="1" ht="15.75" customHeight="1" hidden="1">
      <c r="A235" s="313" t="s">
        <v>424</v>
      </c>
      <c r="B235" s="313"/>
      <c r="C235" s="313"/>
      <c r="D235" s="313"/>
      <c r="E235" s="313"/>
      <c r="F235" s="313"/>
      <c r="G235" s="313"/>
      <c r="H235" s="313"/>
      <c r="I235" s="313"/>
      <c r="J235" s="313"/>
      <c r="K235" s="313"/>
      <c r="L235" s="313"/>
      <c r="M235" s="313"/>
      <c r="N235" s="313"/>
      <c r="O235" s="313"/>
      <c r="P235" s="313"/>
      <c r="Q235" s="313"/>
      <c r="R235" s="313"/>
      <c r="S235" s="313"/>
      <c r="T235" s="313"/>
      <c r="U235" s="313"/>
      <c r="V235" s="313"/>
      <c r="W235" s="313"/>
      <c r="X235" s="313"/>
      <c r="Y235" s="313"/>
      <c r="Z235" s="313"/>
      <c r="AA235" s="313"/>
      <c r="AB235" s="313"/>
      <c r="AC235" s="313"/>
      <c r="AD235" s="313"/>
      <c r="AE235" s="313"/>
      <c r="AF235" s="313"/>
      <c r="AG235" s="313"/>
      <c r="AH235" s="313"/>
      <c r="AI235" s="313"/>
      <c r="AJ235" s="313"/>
      <c r="AK235" s="313"/>
      <c r="AL235" s="313"/>
      <c r="AM235" s="13"/>
      <c r="AN235" s="32"/>
      <c r="AO235" s="32"/>
      <c r="AP235" s="32"/>
      <c r="AQ235" s="32"/>
      <c r="AR235" s="32"/>
      <c r="AS235" s="32"/>
      <c r="AT235" s="32"/>
      <c r="AU235" s="32"/>
      <c r="AV235" s="32"/>
      <c r="AW235" s="32"/>
      <c r="AX235" s="32"/>
    </row>
    <row r="236" spans="1:50" s="59" customFormat="1" ht="18" customHeight="1" hidden="1">
      <c r="A236" s="314" t="s">
        <v>425</v>
      </c>
      <c r="B236" s="314"/>
      <c r="C236" s="314"/>
      <c r="D236" s="314"/>
      <c r="E236" s="314"/>
      <c r="F236" s="314"/>
      <c r="G236" s="314"/>
      <c r="H236" s="314"/>
      <c r="I236" s="314"/>
      <c r="J236" s="314"/>
      <c r="K236" s="314"/>
      <c r="L236" s="314"/>
      <c r="M236" s="314"/>
      <c r="N236" s="314"/>
      <c r="O236" s="314"/>
      <c r="P236" s="314"/>
      <c r="Q236" s="314"/>
      <c r="R236" s="314"/>
      <c r="S236" s="314"/>
      <c r="T236" s="314"/>
      <c r="U236" s="314"/>
      <c r="V236" s="314"/>
      <c r="W236" s="314"/>
      <c r="X236" s="314"/>
      <c r="Y236" s="314"/>
      <c r="Z236" s="314"/>
      <c r="AA236" s="314"/>
      <c r="AB236" s="314"/>
      <c r="AC236" s="314"/>
      <c r="AD236" s="314"/>
      <c r="AE236" s="314"/>
      <c r="AF236" s="314"/>
      <c r="AG236" s="314"/>
      <c r="AH236" s="314"/>
      <c r="AI236" s="314"/>
      <c r="AJ236" s="314"/>
      <c r="AK236" s="314"/>
      <c r="AL236" s="314"/>
      <c r="AM236" s="314"/>
      <c r="AN236" s="32"/>
      <c r="AO236" s="32"/>
      <c r="AP236" s="32"/>
      <c r="AQ236" s="32"/>
      <c r="AR236" s="32"/>
      <c r="AS236" s="32"/>
      <c r="AT236" s="32"/>
      <c r="AU236" s="32"/>
      <c r="AV236" s="32"/>
      <c r="AW236" s="32"/>
      <c r="AX236" s="32"/>
    </row>
    <row r="237" spans="1:50" s="59" customFormat="1" ht="63" customHeight="1" hidden="1">
      <c r="A237" s="315" t="s">
        <v>426</v>
      </c>
      <c r="B237" s="316"/>
      <c r="C237" s="316"/>
      <c r="D237" s="317"/>
      <c r="E237" s="273" t="s">
        <v>427</v>
      </c>
      <c r="F237" s="274"/>
      <c r="G237" s="274"/>
      <c r="H237" s="274"/>
      <c r="I237" s="274"/>
      <c r="J237" s="274"/>
      <c r="K237" s="274"/>
      <c r="L237" s="274"/>
      <c r="M237" s="274"/>
      <c r="N237" s="274"/>
      <c r="O237" s="274"/>
      <c r="P237" s="274"/>
      <c r="Q237" s="274"/>
      <c r="R237" s="274"/>
      <c r="S237" s="274"/>
      <c r="T237" s="274"/>
      <c r="U237" s="274"/>
      <c r="V237" s="274"/>
      <c r="W237" s="274"/>
      <c r="X237" s="274"/>
      <c r="Y237" s="274"/>
      <c r="Z237" s="274"/>
      <c r="AA237" s="274"/>
      <c r="AB237" s="274"/>
      <c r="AC237" s="274"/>
      <c r="AD237" s="274"/>
      <c r="AE237" s="275"/>
      <c r="AF237" s="272" t="s">
        <v>428</v>
      </c>
      <c r="AG237" s="272"/>
      <c r="AH237" s="272"/>
      <c r="AI237" s="272"/>
      <c r="AJ237" s="273" t="s">
        <v>429</v>
      </c>
      <c r="AK237" s="274"/>
      <c r="AL237" s="275"/>
      <c r="AM237" s="13"/>
      <c r="AN237" s="32"/>
      <c r="AO237" s="32"/>
      <c r="AP237" s="32"/>
      <c r="AQ237" s="32"/>
      <c r="AR237" s="32"/>
      <c r="AS237" s="32"/>
      <c r="AT237" s="32"/>
      <c r="AU237" s="32"/>
      <c r="AV237" s="32"/>
      <c r="AW237" s="32"/>
      <c r="AX237" s="32"/>
    </row>
    <row r="238" spans="1:50" s="59" customFormat="1" ht="93" customHeight="1" hidden="1">
      <c r="A238" s="281">
        <f>F219</f>
        <v>0</v>
      </c>
      <c r="B238" s="282"/>
      <c r="C238" s="282"/>
      <c r="D238" s="282"/>
      <c r="E238" s="283" t="s">
        <v>436</v>
      </c>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5"/>
      <c r="AG238" s="285"/>
      <c r="AH238" s="285"/>
      <c r="AI238" s="285"/>
      <c r="AJ238" s="310"/>
      <c r="AK238" s="311"/>
      <c r="AL238" s="312"/>
      <c r="AM238" s="13"/>
      <c r="AN238" s="32"/>
      <c r="AO238" s="32"/>
      <c r="AP238" s="32"/>
      <c r="AQ238" s="32"/>
      <c r="AR238" s="32"/>
      <c r="AS238" s="32"/>
      <c r="AT238" s="32"/>
      <c r="AU238" s="32"/>
      <c r="AV238" s="32"/>
      <c r="AW238" s="32"/>
      <c r="AX238" s="32"/>
    </row>
    <row r="239" spans="1:50" s="59" customFormat="1" ht="28.5" customHeight="1" hidden="1">
      <c r="A239" s="281">
        <f aca="true" t="shared" si="14" ref="A239:A245">F220</f>
        <v>0</v>
      </c>
      <c r="B239" s="282"/>
      <c r="C239" s="282"/>
      <c r="D239" s="282"/>
      <c r="E239" s="283"/>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5"/>
      <c r="AG239" s="285"/>
      <c r="AH239" s="285"/>
      <c r="AI239" s="285"/>
      <c r="AJ239" s="310"/>
      <c r="AK239" s="311"/>
      <c r="AL239" s="312"/>
      <c r="AM239" s="13"/>
      <c r="AN239" s="32"/>
      <c r="AO239" s="32"/>
      <c r="AP239" s="32"/>
      <c r="AQ239" s="32"/>
      <c r="AR239" s="32"/>
      <c r="AS239" s="32"/>
      <c r="AT239" s="32"/>
      <c r="AU239" s="32"/>
      <c r="AV239" s="32"/>
      <c r="AW239" s="32"/>
      <c r="AX239" s="32"/>
    </row>
    <row r="240" spans="1:50" s="59" customFormat="1" ht="15" hidden="1">
      <c r="A240" s="281">
        <f t="shared" si="14"/>
        <v>0</v>
      </c>
      <c r="B240" s="282"/>
      <c r="C240" s="282"/>
      <c r="D240" s="282"/>
      <c r="E240" s="283"/>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5"/>
      <c r="AG240" s="285"/>
      <c r="AH240" s="285"/>
      <c r="AI240" s="285"/>
      <c r="AJ240" s="310"/>
      <c r="AK240" s="311"/>
      <c r="AL240" s="312"/>
      <c r="AM240" s="13"/>
      <c r="AN240" s="32"/>
      <c r="AO240" s="32"/>
      <c r="AP240" s="32"/>
      <c r="AQ240" s="32"/>
      <c r="AR240" s="32"/>
      <c r="AS240" s="32"/>
      <c r="AT240" s="32"/>
      <c r="AU240" s="32"/>
      <c r="AV240" s="32"/>
      <c r="AW240" s="32"/>
      <c r="AX240" s="32"/>
    </row>
    <row r="241" spans="1:50" s="59" customFormat="1" ht="15" hidden="1">
      <c r="A241" s="281" t="str">
        <f t="shared" si="14"/>
        <v> </v>
      </c>
      <c r="B241" s="282"/>
      <c r="C241" s="282"/>
      <c r="D241" s="282"/>
      <c r="E241" s="283"/>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5"/>
      <c r="AG241" s="285"/>
      <c r="AH241" s="285"/>
      <c r="AI241" s="285"/>
      <c r="AJ241" s="310"/>
      <c r="AK241" s="311"/>
      <c r="AL241" s="312"/>
      <c r="AM241" s="13"/>
      <c r="AN241" s="32"/>
      <c r="AO241" s="32"/>
      <c r="AP241" s="32"/>
      <c r="AQ241" s="32"/>
      <c r="AR241" s="32"/>
      <c r="AS241" s="32"/>
      <c r="AT241" s="32"/>
      <c r="AU241" s="32"/>
      <c r="AV241" s="32"/>
      <c r="AW241" s="32"/>
      <c r="AX241" s="32"/>
    </row>
    <row r="242" spans="1:50" s="59" customFormat="1" ht="15" hidden="1">
      <c r="A242" s="281">
        <f t="shared" si="14"/>
        <v>0</v>
      </c>
      <c r="B242" s="282"/>
      <c r="C242" s="282"/>
      <c r="D242" s="282"/>
      <c r="E242" s="283"/>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5"/>
      <c r="AG242" s="285"/>
      <c r="AH242" s="285"/>
      <c r="AI242" s="285"/>
      <c r="AJ242" s="310"/>
      <c r="AK242" s="311"/>
      <c r="AL242" s="312"/>
      <c r="AM242" s="13"/>
      <c r="AN242" s="32"/>
      <c r="AO242" s="32"/>
      <c r="AP242" s="32"/>
      <c r="AQ242" s="32"/>
      <c r="AR242" s="32"/>
      <c r="AS242" s="32"/>
      <c r="AT242" s="32"/>
      <c r="AU242" s="32"/>
      <c r="AV242" s="32"/>
      <c r="AW242" s="32"/>
      <c r="AX242" s="32"/>
    </row>
    <row r="243" spans="1:50" s="59" customFormat="1" ht="15" hidden="1">
      <c r="A243" s="281" t="str">
        <f t="shared" si="14"/>
        <v> </v>
      </c>
      <c r="B243" s="282"/>
      <c r="C243" s="282"/>
      <c r="D243" s="282"/>
      <c r="E243" s="283"/>
      <c r="F243" s="284"/>
      <c r="G243" s="284"/>
      <c r="H243" s="284"/>
      <c r="I243" s="284"/>
      <c r="J243" s="284"/>
      <c r="K243" s="284"/>
      <c r="L243" s="284"/>
      <c r="M243" s="284"/>
      <c r="N243" s="284"/>
      <c r="O243" s="284"/>
      <c r="P243" s="284"/>
      <c r="Q243" s="284"/>
      <c r="R243" s="284"/>
      <c r="S243" s="284"/>
      <c r="T243" s="284"/>
      <c r="U243" s="284"/>
      <c r="V243" s="284"/>
      <c r="W243" s="284"/>
      <c r="X243" s="284"/>
      <c r="Y243" s="284"/>
      <c r="Z243" s="284"/>
      <c r="AA243" s="284"/>
      <c r="AB243" s="284"/>
      <c r="AC243" s="284"/>
      <c r="AD243" s="284"/>
      <c r="AE243" s="284"/>
      <c r="AF243" s="285"/>
      <c r="AG243" s="285"/>
      <c r="AH243" s="285"/>
      <c r="AI243" s="285"/>
      <c r="AJ243" s="310"/>
      <c r="AK243" s="311"/>
      <c r="AL243" s="312"/>
      <c r="AM243" s="13"/>
      <c r="AN243" s="32"/>
      <c r="AO243" s="32"/>
      <c r="AP243" s="32"/>
      <c r="AQ243" s="32"/>
      <c r="AR243" s="32"/>
      <c r="AS243" s="32"/>
      <c r="AT243" s="32"/>
      <c r="AU243" s="32"/>
      <c r="AV243" s="32"/>
      <c r="AW243" s="32"/>
      <c r="AX243" s="32"/>
    </row>
    <row r="244" spans="1:50" s="59" customFormat="1" ht="15" hidden="1">
      <c r="A244" s="281" t="str">
        <f t="shared" si="14"/>
        <v> </v>
      </c>
      <c r="B244" s="282"/>
      <c r="C244" s="282"/>
      <c r="D244" s="282"/>
      <c r="E244" s="283"/>
      <c r="F244" s="284"/>
      <c r="G244" s="284"/>
      <c r="H244" s="284"/>
      <c r="I244" s="284"/>
      <c r="J244" s="284"/>
      <c r="K244" s="284"/>
      <c r="L244" s="284"/>
      <c r="M244" s="284"/>
      <c r="N244" s="284"/>
      <c r="O244" s="284"/>
      <c r="P244" s="284"/>
      <c r="Q244" s="284"/>
      <c r="R244" s="284"/>
      <c r="S244" s="284"/>
      <c r="T244" s="284"/>
      <c r="U244" s="284"/>
      <c r="V244" s="284"/>
      <c r="W244" s="284"/>
      <c r="X244" s="284"/>
      <c r="Y244" s="284"/>
      <c r="Z244" s="284"/>
      <c r="AA244" s="284"/>
      <c r="AB244" s="284"/>
      <c r="AC244" s="284"/>
      <c r="AD244" s="284"/>
      <c r="AE244" s="284"/>
      <c r="AF244" s="285"/>
      <c r="AG244" s="285"/>
      <c r="AH244" s="285"/>
      <c r="AI244" s="285"/>
      <c r="AJ244" s="310"/>
      <c r="AK244" s="311"/>
      <c r="AL244" s="312"/>
      <c r="AM244" s="13"/>
      <c r="AN244" s="32"/>
      <c r="AO244" s="32"/>
      <c r="AP244" s="32"/>
      <c r="AQ244" s="32"/>
      <c r="AR244" s="32"/>
      <c r="AS244" s="32"/>
      <c r="AT244" s="32"/>
      <c r="AU244" s="32"/>
      <c r="AV244" s="32"/>
      <c r="AW244" s="32"/>
      <c r="AX244" s="32"/>
    </row>
    <row r="245" spans="1:50" s="59" customFormat="1" ht="15" hidden="1">
      <c r="A245" s="281" t="str">
        <f t="shared" si="14"/>
        <v> </v>
      </c>
      <c r="B245" s="282"/>
      <c r="C245" s="282"/>
      <c r="D245" s="282"/>
      <c r="E245" s="283"/>
      <c r="F245" s="284"/>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5"/>
      <c r="AG245" s="285"/>
      <c r="AH245" s="285"/>
      <c r="AI245" s="285"/>
      <c r="AJ245" s="310"/>
      <c r="AK245" s="311"/>
      <c r="AL245" s="312"/>
      <c r="AM245" s="13"/>
      <c r="AN245" s="32"/>
      <c r="AO245" s="32"/>
      <c r="AP245" s="32"/>
      <c r="AQ245" s="32"/>
      <c r="AR245" s="32"/>
      <c r="AS245" s="32"/>
      <c r="AT245" s="32"/>
      <c r="AU245" s="32"/>
      <c r="AV245" s="32"/>
      <c r="AW245" s="32"/>
      <c r="AX245" s="32"/>
    </row>
    <row r="246" spans="1:50" s="59" customFormat="1" ht="15.75" hidden="1">
      <c r="A246" s="13"/>
      <c r="B246" s="254"/>
      <c r="C246" s="254"/>
      <c r="D246" s="254"/>
      <c r="E246" s="254"/>
      <c r="F246" s="254"/>
      <c r="G246" s="254"/>
      <c r="H246" s="254"/>
      <c r="I246" s="254"/>
      <c r="J246" s="254"/>
      <c r="K246" s="254"/>
      <c r="L246" s="254"/>
      <c r="M246" s="254"/>
      <c r="N246" s="254"/>
      <c r="O246" s="254"/>
      <c r="P246" s="254"/>
      <c r="Q246" s="254"/>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32"/>
      <c r="AO246" s="32"/>
      <c r="AP246" s="32"/>
      <c r="AQ246" s="32"/>
      <c r="AR246" s="32"/>
      <c r="AS246" s="32"/>
      <c r="AT246" s="32"/>
      <c r="AU246" s="32"/>
      <c r="AV246" s="32"/>
      <c r="AW246" s="32"/>
      <c r="AX246" s="32"/>
    </row>
    <row r="247" spans="1:50" s="59" customFormat="1" ht="15" hidden="1">
      <c r="A247" s="13"/>
      <c r="B247" s="287"/>
      <c r="C247" s="287"/>
      <c r="D247" s="287"/>
      <c r="E247" s="287"/>
      <c r="F247" s="287"/>
      <c r="G247" s="287"/>
      <c r="H247" s="287"/>
      <c r="I247" s="287"/>
      <c r="J247" s="287"/>
      <c r="K247" s="287"/>
      <c r="L247" s="287"/>
      <c r="M247" s="287"/>
      <c r="N247" s="287"/>
      <c r="O247" s="121"/>
      <c r="P247" s="121"/>
      <c r="Q247" s="121"/>
      <c r="R247" s="121"/>
      <c r="S247" s="121"/>
      <c r="T247" s="121"/>
      <c r="U247" s="121"/>
      <c r="V247" s="121"/>
      <c r="W247" s="121"/>
      <c r="X247" s="121"/>
      <c r="Y247" s="287"/>
      <c r="Z247" s="287"/>
      <c r="AA247" s="287"/>
      <c r="AB247" s="287"/>
      <c r="AC247" s="287"/>
      <c r="AD247" s="287"/>
      <c r="AE247" s="287"/>
      <c r="AF247" s="287"/>
      <c r="AG247" s="287"/>
      <c r="AH247" s="287"/>
      <c r="AI247" s="287"/>
      <c r="AJ247" s="287"/>
      <c r="AK247" s="287"/>
      <c r="AL247" s="13"/>
      <c r="AM247" s="13"/>
      <c r="AN247" s="32"/>
      <c r="AO247" s="32"/>
      <c r="AP247" s="32"/>
      <c r="AQ247" s="32"/>
      <c r="AR247" s="32"/>
      <c r="AS247" s="32"/>
      <c r="AT247" s="32"/>
      <c r="AU247" s="32"/>
      <c r="AV247" s="32"/>
      <c r="AW247" s="32"/>
      <c r="AX247" s="32"/>
    </row>
    <row r="248" spans="1:50" s="59" customFormat="1" ht="18" hidden="1">
      <c r="A248" s="13"/>
      <c r="B248" s="288" t="s">
        <v>430</v>
      </c>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13"/>
      <c r="AN248" s="32"/>
      <c r="AO248" s="32"/>
      <c r="AP248" s="32"/>
      <c r="AQ248" s="32"/>
      <c r="AR248" s="32"/>
      <c r="AS248" s="32"/>
      <c r="AT248" s="32"/>
      <c r="AU248" s="32"/>
      <c r="AV248" s="32"/>
      <c r="AW248" s="32"/>
      <c r="AX248" s="32"/>
    </row>
    <row r="249" spans="1:50" s="59" customFormat="1" ht="15.75" hidden="1">
      <c r="A249" s="13"/>
      <c r="B249" s="122" t="s">
        <v>431</v>
      </c>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32"/>
      <c r="AO249" s="32"/>
      <c r="AP249" s="32"/>
      <c r="AQ249" s="32"/>
      <c r="AR249" s="32"/>
      <c r="AS249" s="32"/>
      <c r="AT249" s="32"/>
      <c r="AU249" s="32"/>
      <c r="AV249" s="32"/>
      <c r="AW249" s="32"/>
      <c r="AX249" s="32"/>
    </row>
    <row r="250" spans="1:50" s="59" customFormat="1" ht="15" hidden="1">
      <c r="A250" s="13"/>
      <c r="B250" s="287"/>
      <c r="C250" s="287"/>
      <c r="D250" s="287"/>
      <c r="E250" s="287"/>
      <c r="F250" s="287"/>
      <c r="G250" s="287"/>
      <c r="H250" s="287"/>
      <c r="I250" s="287"/>
      <c r="J250" s="287"/>
      <c r="K250" s="287"/>
      <c r="L250" s="287"/>
      <c r="M250" s="287"/>
      <c r="N250" s="287"/>
      <c r="O250" s="121"/>
      <c r="P250" s="121"/>
      <c r="Q250" s="121"/>
      <c r="R250" s="121"/>
      <c r="S250" s="121"/>
      <c r="T250" s="121"/>
      <c r="U250" s="121"/>
      <c r="V250" s="121"/>
      <c r="W250" s="121"/>
      <c r="X250" s="121"/>
      <c r="Y250" s="287"/>
      <c r="Z250" s="287"/>
      <c r="AA250" s="287"/>
      <c r="AB250" s="287"/>
      <c r="AC250" s="287"/>
      <c r="AD250" s="287"/>
      <c r="AE250" s="287"/>
      <c r="AF250" s="287"/>
      <c r="AG250" s="287"/>
      <c r="AH250" s="287"/>
      <c r="AI250" s="287"/>
      <c r="AJ250" s="287"/>
      <c r="AK250" s="287"/>
      <c r="AL250" s="13"/>
      <c r="AM250" s="13"/>
      <c r="AN250" s="32"/>
      <c r="AO250" s="32"/>
      <c r="AP250" s="32"/>
      <c r="AQ250" s="32"/>
      <c r="AR250" s="32"/>
      <c r="AS250" s="32"/>
      <c r="AT250" s="32"/>
      <c r="AU250" s="32"/>
      <c r="AV250" s="32"/>
      <c r="AW250" s="32"/>
      <c r="AX250" s="32"/>
    </row>
    <row r="251" spans="1:50" s="59" customFormat="1" ht="18" hidden="1">
      <c r="A251" s="13"/>
      <c r="B251" s="286" t="s">
        <v>432</v>
      </c>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13"/>
      <c r="AN251" s="32"/>
      <c r="AO251" s="32"/>
      <c r="AP251" s="32"/>
      <c r="AQ251" s="32"/>
      <c r="AR251" s="32"/>
      <c r="AS251" s="32"/>
      <c r="AT251" s="32"/>
      <c r="AU251" s="32"/>
      <c r="AV251" s="32"/>
      <c r="AW251" s="32"/>
      <c r="AX251" s="32"/>
    </row>
    <row r="252" spans="19:39" s="59" customFormat="1" ht="15" hidden="1">
      <c r="S252" s="123"/>
      <c r="T252" s="123"/>
      <c r="AM252" s="13"/>
    </row>
    <row r="289" ht="15"/>
    <row r="290" ht="15"/>
    <row r="291" ht="15"/>
    <row r="292" ht="15"/>
    <row r="293" ht="15"/>
    <row r="294" ht="15"/>
    <row r="295" ht="15"/>
    <row r="296" ht="15"/>
    <row r="297" ht="15"/>
    <row r="299" ht="15"/>
    <row r="300" ht="15"/>
    <row r="301" ht="15"/>
    <row r="302" ht="15"/>
    <row r="303" ht="15"/>
    <row r="304" ht="15"/>
    <row r="305" ht="15"/>
  </sheetData>
  <sheetProtection password="CE2C" sheet="1" formatCells="0" formatColumns="0" formatRows="0" selectLockedCells="1"/>
  <mergeCells count="558">
    <mergeCell ref="N77:AK77"/>
    <mergeCell ref="A77:M77"/>
    <mergeCell ref="U211:AL211"/>
    <mergeCell ref="A169:R169"/>
    <mergeCell ref="A170:U176"/>
    <mergeCell ref="G13:K13"/>
    <mergeCell ref="B13:F13"/>
    <mergeCell ref="B14:F14"/>
    <mergeCell ref="G14:K14"/>
    <mergeCell ref="B16:F16"/>
    <mergeCell ref="K27:O27"/>
    <mergeCell ref="AH27:AL27"/>
    <mergeCell ref="B29:J29"/>
    <mergeCell ref="K29:O29"/>
    <mergeCell ref="P29:T29"/>
    <mergeCell ref="U29:AD29"/>
    <mergeCell ref="AE29:AG29"/>
    <mergeCell ref="B27:J27"/>
    <mergeCell ref="B28:F28"/>
    <mergeCell ref="G28:K28"/>
    <mergeCell ref="AH29:AL29"/>
    <mergeCell ref="AH23:AL23"/>
    <mergeCell ref="B25:J25"/>
    <mergeCell ref="K25:O25"/>
    <mergeCell ref="P25:T25"/>
    <mergeCell ref="U25:AD25"/>
    <mergeCell ref="AE25:AG25"/>
    <mergeCell ref="AH25:AL25"/>
    <mergeCell ref="B24:F24"/>
    <mergeCell ref="G24:K24"/>
    <mergeCell ref="AH19:AL19"/>
    <mergeCell ref="B21:J21"/>
    <mergeCell ref="K21:O21"/>
    <mergeCell ref="P21:T21"/>
    <mergeCell ref="U21:AD21"/>
    <mergeCell ref="AE21:AG21"/>
    <mergeCell ref="AH21:AL21"/>
    <mergeCell ref="B20:F20"/>
    <mergeCell ref="G20:K20"/>
    <mergeCell ref="K17:O17"/>
    <mergeCell ref="P17:T17"/>
    <mergeCell ref="U17:AD17"/>
    <mergeCell ref="AE17:AG17"/>
    <mergeCell ref="AH17:AL17"/>
    <mergeCell ref="B19:J19"/>
    <mergeCell ref="K19:O19"/>
    <mergeCell ref="P19:T19"/>
    <mergeCell ref="U19:AD19"/>
    <mergeCell ref="AE19:AG19"/>
    <mergeCell ref="AF18:AL18"/>
    <mergeCell ref="AF16:AL16"/>
    <mergeCell ref="B15:J15"/>
    <mergeCell ref="K15:O15"/>
    <mergeCell ref="P15:T15"/>
    <mergeCell ref="U15:AD15"/>
    <mergeCell ref="AE15:AG15"/>
    <mergeCell ref="AH15:AL15"/>
    <mergeCell ref="B17:J17"/>
    <mergeCell ref="G16:K16"/>
    <mergeCell ref="B30:AL30"/>
    <mergeCell ref="AF28:AL28"/>
    <mergeCell ref="AF26:AL26"/>
    <mergeCell ref="AF24:AL24"/>
    <mergeCell ref="AF22:AL22"/>
    <mergeCell ref="AF20:AL20"/>
    <mergeCell ref="B23:J23"/>
    <mergeCell ref="K23:O23"/>
    <mergeCell ref="P23:T23"/>
    <mergeCell ref="U23:AD23"/>
    <mergeCell ref="R44:AL44"/>
    <mergeCell ref="R42:AL42"/>
    <mergeCell ref="B38:AL38"/>
    <mergeCell ref="B36:AL36"/>
    <mergeCell ref="B34:AL34"/>
    <mergeCell ref="B32:AL32"/>
    <mergeCell ref="I42:Q42"/>
    <mergeCell ref="A80:AL80"/>
    <mergeCell ref="A79:AL79"/>
    <mergeCell ref="A76:AL76"/>
    <mergeCell ref="AK67:AL67"/>
    <mergeCell ref="C69:N69"/>
    <mergeCell ref="O69:AF69"/>
    <mergeCell ref="AG69:AJ69"/>
    <mergeCell ref="A74:AL74"/>
    <mergeCell ref="AG68:AJ68"/>
    <mergeCell ref="A69:B69"/>
    <mergeCell ref="AJ148:AL148"/>
    <mergeCell ref="AJ145:AL145"/>
    <mergeCell ref="AJ143:AL143"/>
    <mergeCell ref="A102:AL102"/>
    <mergeCell ref="A98:AL98"/>
    <mergeCell ref="A96:AL96"/>
    <mergeCell ref="D141:W141"/>
    <mergeCell ref="X141:Z141"/>
    <mergeCell ref="X145:Z145"/>
    <mergeCell ref="A147:C147"/>
    <mergeCell ref="AJ186:AL186"/>
    <mergeCell ref="AJ184:AL184"/>
    <mergeCell ref="AJ183:AL183"/>
    <mergeCell ref="I178:AL178"/>
    <mergeCell ref="V160:AL161"/>
    <mergeCell ref="I156:AL156"/>
    <mergeCell ref="AG184:AI184"/>
    <mergeCell ref="D183:W183"/>
    <mergeCell ref="X183:Z183"/>
    <mergeCell ref="AA183:AC183"/>
    <mergeCell ref="AJ222:AL222"/>
    <mergeCell ref="AJ221:AL221"/>
    <mergeCell ref="AJ220:AL220"/>
    <mergeCell ref="AJ219:AL219"/>
    <mergeCell ref="AJ188:AL188"/>
    <mergeCell ref="AJ187:AL187"/>
    <mergeCell ref="AJ190:AL190"/>
    <mergeCell ref="A215:AL215"/>
    <mergeCell ref="A216:AL216"/>
    <mergeCell ref="A218:E218"/>
    <mergeCell ref="AJ239:AL239"/>
    <mergeCell ref="AJ238:AL238"/>
    <mergeCell ref="AJ226:AL226"/>
    <mergeCell ref="AJ225:AL225"/>
    <mergeCell ref="AJ224:AL224"/>
    <mergeCell ref="AJ223:AL223"/>
    <mergeCell ref="A235:AL235"/>
    <mergeCell ref="A236:AM236"/>
    <mergeCell ref="A237:D237"/>
    <mergeCell ref="E237:AE237"/>
    <mergeCell ref="AJ245:AL245"/>
    <mergeCell ref="AJ244:AL244"/>
    <mergeCell ref="AJ243:AL243"/>
    <mergeCell ref="AJ242:AL242"/>
    <mergeCell ref="AJ241:AL241"/>
    <mergeCell ref="AJ240:AL240"/>
    <mergeCell ref="B18:F18"/>
    <mergeCell ref="G18:K18"/>
    <mergeCell ref="B22:F22"/>
    <mergeCell ref="G22:K22"/>
    <mergeCell ref="B26:F26"/>
    <mergeCell ref="G26:K26"/>
    <mergeCell ref="U26:Z26"/>
    <mergeCell ref="AA26:AE26"/>
    <mergeCell ref="L28:N28"/>
    <mergeCell ref="O28:T28"/>
    <mergeCell ref="U28:Z28"/>
    <mergeCell ref="AA28:AE28"/>
    <mergeCell ref="O26:T26"/>
    <mergeCell ref="P27:T27"/>
    <mergeCell ref="U27:AD27"/>
    <mergeCell ref="AE27:AG27"/>
    <mergeCell ref="O22:T22"/>
    <mergeCell ref="U22:Z22"/>
    <mergeCell ref="AA22:AE22"/>
    <mergeCell ref="L24:N24"/>
    <mergeCell ref="O24:T24"/>
    <mergeCell ref="U24:Z24"/>
    <mergeCell ref="AA24:AE24"/>
    <mergeCell ref="L22:N22"/>
    <mergeCell ref="AE23:AG23"/>
    <mergeCell ref="O18:T18"/>
    <mergeCell ref="U18:Z18"/>
    <mergeCell ref="AA18:AE18"/>
    <mergeCell ref="L20:N20"/>
    <mergeCell ref="O20:T20"/>
    <mergeCell ref="U20:Z20"/>
    <mergeCell ref="AA20:AE20"/>
    <mergeCell ref="L18:N18"/>
    <mergeCell ref="L16:N16"/>
    <mergeCell ref="O16:T16"/>
    <mergeCell ref="U16:Z16"/>
    <mergeCell ref="AA16:AE16"/>
    <mergeCell ref="A1:AM2"/>
    <mergeCell ref="A190:C190"/>
    <mergeCell ref="D190:W190"/>
    <mergeCell ref="X190:Z190"/>
    <mergeCell ref="AA190:AC190"/>
    <mergeCell ref="AD190:AF190"/>
    <mergeCell ref="AG190:AI190"/>
    <mergeCell ref="A149:C149"/>
    <mergeCell ref="D149:W149"/>
    <mergeCell ref="X149:Z149"/>
    <mergeCell ref="AA149:AC149"/>
    <mergeCell ref="AD149:AF149"/>
    <mergeCell ref="AG149:AI149"/>
    <mergeCell ref="A160:S163"/>
    <mergeCell ref="A189:C189"/>
    <mergeCell ref="AD187:AF187"/>
    <mergeCell ref="O14:T14"/>
    <mergeCell ref="U14:Z14"/>
    <mergeCell ref="AA14:AE14"/>
    <mergeCell ref="AF14:AL14"/>
    <mergeCell ref="AJ149:AL149"/>
    <mergeCell ref="L14:N14"/>
    <mergeCell ref="T115:AL118"/>
    <mergeCell ref="A124:P124"/>
    <mergeCell ref="A125:P133"/>
    <mergeCell ref="A141:C141"/>
    <mergeCell ref="B251:AL251"/>
    <mergeCell ref="B246:Q246"/>
    <mergeCell ref="B247:N247"/>
    <mergeCell ref="Y247:AK247"/>
    <mergeCell ref="B248:AL248"/>
    <mergeCell ref="B250:N250"/>
    <mergeCell ref="Y250:AK250"/>
    <mergeCell ref="A244:D244"/>
    <mergeCell ref="E244:AE244"/>
    <mergeCell ref="AF244:AI244"/>
    <mergeCell ref="A245:D245"/>
    <mergeCell ref="E245:AE245"/>
    <mergeCell ref="AF245:AI245"/>
    <mergeCell ref="A242:D242"/>
    <mergeCell ref="E242:AE242"/>
    <mergeCell ref="AF242:AI242"/>
    <mergeCell ref="A243:D243"/>
    <mergeCell ref="E243:AE243"/>
    <mergeCell ref="AF243:AI243"/>
    <mergeCell ref="A240:D240"/>
    <mergeCell ref="E240:AE240"/>
    <mergeCell ref="AF240:AI240"/>
    <mergeCell ref="A241:D241"/>
    <mergeCell ref="E241:AE241"/>
    <mergeCell ref="AF241:AI241"/>
    <mergeCell ref="A238:D238"/>
    <mergeCell ref="E238:AE238"/>
    <mergeCell ref="AF238:AI238"/>
    <mergeCell ref="A239:D239"/>
    <mergeCell ref="E239:AE239"/>
    <mergeCell ref="AF239:AI239"/>
    <mergeCell ref="AF237:AI237"/>
    <mergeCell ref="AJ237:AL237"/>
    <mergeCell ref="A228:P228"/>
    <mergeCell ref="A229:AJ229"/>
    <mergeCell ref="A231:N231"/>
    <mergeCell ref="O231:AJ231"/>
    <mergeCell ref="A233:R233"/>
    <mergeCell ref="S233:AB233"/>
    <mergeCell ref="AE225:AI225"/>
    <mergeCell ref="A226:E226"/>
    <mergeCell ref="F226:J226"/>
    <mergeCell ref="K226:L226"/>
    <mergeCell ref="M226:O226"/>
    <mergeCell ref="P226:U226"/>
    <mergeCell ref="V226:AD226"/>
    <mergeCell ref="AE226:AI226"/>
    <mergeCell ref="A225:E225"/>
    <mergeCell ref="F225:J225"/>
    <mergeCell ref="K225:L225"/>
    <mergeCell ref="M225:O225"/>
    <mergeCell ref="P225:U225"/>
    <mergeCell ref="V225:AD225"/>
    <mergeCell ref="AE223:AI223"/>
    <mergeCell ref="A224:E224"/>
    <mergeCell ref="F224:J224"/>
    <mergeCell ref="K224:L224"/>
    <mergeCell ref="M224:O224"/>
    <mergeCell ref="P224:U224"/>
    <mergeCell ref="V224:AD224"/>
    <mergeCell ref="AE224:AI224"/>
    <mergeCell ref="A223:E223"/>
    <mergeCell ref="F223:J223"/>
    <mergeCell ref="K223:L223"/>
    <mergeCell ref="M223:O223"/>
    <mergeCell ref="P223:U223"/>
    <mergeCell ref="V223:AD223"/>
    <mergeCell ref="AE221:AI221"/>
    <mergeCell ref="A222:E222"/>
    <mergeCell ref="F222:J222"/>
    <mergeCell ref="K222:L222"/>
    <mergeCell ref="M222:O222"/>
    <mergeCell ref="P222:U222"/>
    <mergeCell ref="V222:AD222"/>
    <mergeCell ref="AE222:AI222"/>
    <mergeCell ref="A221:E221"/>
    <mergeCell ref="F221:J221"/>
    <mergeCell ref="K221:L221"/>
    <mergeCell ref="M221:O221"/>
    <mergeCell ref="P221:U221"/>
    <mergeCell ref="V221:AD221"/>
    <mergeCell ref="AE219:AI219"/>
    <mergeCell ref="A220:E220"/>
    <mergeCell ref="F220:J220"/>
    <mergeCell ref="K220:L220"/>
    <mergeCell ref="M220:O220"/>
    <mergeCell ref="P220:U220"/>
    <mergeCell ref="V220:AD220"/>
    <mergeCell ref="AE220:AI220"/>
    <mergeCell ref="A219:E219"/>
    <mergeCell ref="F219:J219"/>
    <mergeCell ref="K219:L219"/>
    <mergeCell ref="M219:O219"/>
    <mergeCell ref="P219:U219"/>
    <mergeCell ref="V219:AD219"/>
    <mergeCell ref="F218:J218"/>
    <mergeCell ref="K218:L218"/>
    <mergeCell ref="M218:O218"/>
    <mergeCell ref="P218:U218"/>
    <mergeCell ref="V218:AD218"/>
    <mergeCell ref="AE218:AI218"/>
    <mergeCell ref="AJ218:AL218"/>
    <mergeCell ref="B12:AL12"/>
    <mergeCell ref="U210:AB210"/>
    <mergeCell ref="AC210:AL210"/>
    <mergeCell ref="M212:U212"/>
    <mergeCell ref="B213:G213"/>
    <mergeCell ref="AF213:AL213"/>
    <mergeCell ref="A88:AL88"/>
    <mergeCell ref="A91:AL91"/>
    <mergeCell ref="T104:AL112"/>
    <mergeCell ref="B31:AL31"/>
    <mergeCell ref="N9:U9"/>
    <mergeCell ref="W6:AL6"/>
    <mergeCell ref="A55:AK55"/>
    <mergeCell ref="A51:AL51"/>
    <mergeCell ref="A52:AL52"/>
    <mergeCell ref="A53:O53"/>
    <mergeCell ref="P53:Z53"/>
    <mergeCell ref="AA53:AL53"/>
    <mergeCell ref="L26:N26"/>
    <mergeCell ref="AF13:AL13"/>
    <mergeCell ref="AA13:AE13"/>
    <mergeCell ref="U13:Z13"/>
    <mergeCell ref="O13:T13"/>
    <mergeCell ref="L13:N13"/>
    <mergeCell ref="AG146:AI146"/>
    <mergeCell ref="AJ146:AL146"/>
    <mergeCell ref="X146:Z146"/>
    <mergeCell ref="AA146:AC146"/>
    <mergeCell ref="D145:W145"/>
    <mergeCell ref="AG187:AI187"/>
    <mergeCell ref="D185:W185"/>
    <mergeCell ref="AG185:AI185"/>
    <mergeCell ref="AG145:AI145"/>
    <mergeCell ref="D189:W189"/>
    <mergeCell ref="X189:Z189"/>
    <mergeCell ref="AA189:AC189"/>
    <mergeCell ref="AD189:AF189"/>
    <mergeCell ref="D186:W186"/>
    <mergeCell ref="A181:R181"/>
    <mergeCell ref="A187:C187"/>
    <mergeCell ref="D187:W187"/>
    <mergeCell ref="AG189:AI189"/>
    <mergeCell ref="AJ189:AL189"/>
    <mergeCell ref="A186:C186"/>
    <mergeCell ref="AJ185:AL185"/>
    <mergeCell ref="AG186:AI186"/>
    <mergeCell ref="A185:C185"/>
    <mergeCell ref="AG188:AI188"/>
    <mergeCell ref="AD185:AF185"/>
    <mergeCell ref="A184:C184"/>
    <mergeCell ref="A146:C146"/>
    <mergeCell ref="D146:W146"/>
    <mergeCell ref="X186:Z186"/>
    <mergeCell ref="AA186:AC186"/>
    <mergeCell ref="AD186:AF186"/>
    <mergeCell ref="AD163:AL163"/>
    <mergeCell ref="A183:C183"/>
    <mergeCell ref="I179:AL179"/>
    <mergeCell ref="U181:Z181"/>
    <mergeCell ref="AD183:AF183"/>
    <mergeCell ref="H154:AL154"/>
    <mergeCell ref="AG151:AI151"/>
    <mergeCell ref="H153:AL153"/>
    <mergeCell ref="X150:Z150"/>
    <mergeCell ref="AJ151:AL151"/>
    <mergeCell ref="V163:AC163"/>
    <mergeCell ref="AG150:AI150"/>
    <mergeCell ref="A156:H156"/>
    <mergeCell ref="AG183:AI183"/>
    <mergeCell ref="A188:C188"/>
    <mergeCell ref="D188:W188"/>
    <mergeCell ref="X185:Z185"/>
    <mergeCell ref="AA185:AC185"/>
    <mergeCell ref="X184:Z184"/>
    <mergeCell ref="D147:W147"/>
    <mergeCell ref="AA184:AC184"/>
    <mergeCell ref="AA148:AC148"/>
    <mergeCell ref="A150:C150"/>
    <mergeCell ref="A148:C148"/>
    <mergeCell ref="D148:W148"/>
    <mergeCell ref="X148:Z148"/>
    <mergeCell ref="A153:G153"/>
    <mergeCell ref="X147:Z147"/>
    <mergeCell ref="AA147:AC147"/>
    <mergeCell ref="AD147:AF147"/>
    <mergeCell ref="AA150:AC150"/>
    <mergeCell ref="AD150:AF150"/>
    <mergeCell ref="D150:W150"/>
    <mergeCell ref="A152:AL152"/>
    <mergeCell ref="A144:C144"/>
    <mergeCell ref="D144:W144"/>
    <mergeCell ref="AG144:AI144"/>
    <mergeCell ref="AG70:AJ70"/>
    <mergeCell ref="A71:B71"/>
    <mergeCell ref="AJ144:AL144"/>
    <mergeCell ref="A73:AL73"/>
    <mergeCell ref="A90:AL90"/>
    <mergeCell ref="A81:AL81"/>
    <mergeCell ref="P48:U48"/>
    <mergeCell ref="O66:AF66"/>
    <mergeCell ref="A61:AL61"/>
    <mergeCell ref="AG67:AJ67"/>
    <mergeCell ref="A66:B66"/>
    <mergeCell ref="AJ50:AL50"/>
    <mergeCell ref="AK66:AL66"/>
    <mergeCell ref="T103:AL103"/>
    <mergeCell ref="C70:N70"/>
    <mergeCell ref="A155:AL155"/>
    <mergeCell ref="AD151:AF151"/>
    <mergeCell ref="T121:AB121"/>
    <mergeCell ref="E138:K138"/>
    <mergeCell ref="B138:C138"/>
    <mergeCell ref="AD146:AF146"/>
    <mergeCell ref="K119:R119"/>
    <mergeCell ref="AG147:AI147"/>
    <mergeCell ref="A119:G119"/>
    <mergeCell ref="AD141:AF141"/>
    <mergeCell ref="AG141:AI141"/>
    <mergeCell ref="AJ141:AL141"/>
    <mergeCell ref="R128:AL129"/>
    <mergeCell ref="N135:R135"/>
    <mergeCell ref="B137:K137"/>
    <mergeCell ref="R131:AM134"/>
    <mergeCell ref="A178:G178"/>
    <mergeCell ref="A103:S103"/>
    <mergeCell ref="A105:K105"/>
    <mergeCell ref="A104:Q104"/>
    <mergeCell ref="A99:AL99"/>
    <mergeCell ref="A106:Q106"/>
    <mergeCell ref="AG143:AI143"/>
    <mergeCell ref="X144:Z144"/>
    <mergeCell ref="AA144:AC144"/>
    <mergeCell ref="D143:W143"/>
    <mergeCell ref="A78:I78"/>
    <mergeCell ref="A82:L82"/>
    <mergeCell ref="A93:AL93"/>
    <mergeCell ref="A84:AL84"/>
    <mergeCell ref="A97:AL97"/>
    <mergeCell ref="A139:AL139"/>
    <mergeCell ref="S135:Y135"/>
    <mergeCell ref="A107:Q107"/>
    <mergeCell ref="A108:Q108"/>
    <mergeCell ref="R130:AL130"/>
    <mergeCell ref="AD144:AF144"/>
    <mergeCell ref="AJ147:AL147"/>
    <mergeCell ref="A57:AL57"/>
    <mergeCell ref="L59:AL59"/>
    <mergeCell ref="A62:AL62"/>
    <mergeCell ref="A60:AL60"/>
    <mergeCell ref="A85:AL85"/>
    <mergeCell ref="AG66:AJ66"/>
    <mergeCell ref="C71:N71"/>
    <mergeCell ref="O71:AF71"/>
    <mergeCell ref="AG71:AJ71"/>
    <mergeCell ref="A109:Q114"/>
    <mergeCell ref="A121:I121"/>
    <mergeCell ref="AD143:AF143"/>
    <mergeCell ref="AA143:AC143"/>
    <mergeCell ref="O72:AF72"/>
    <mergeCell ref="A92:AL92"/>
    <mergeCell ref="K78:AK78"/>
    <mergeCell ref="A89:AL89"/>
    <mergeCell ref="A70:B70"/>
    <mergeCell ref="O70:AF70"/>
    <mergeCell ref="C67:N67"/>
    <mergeCell ref="R125:AL126"/>
    <mergeCell ref="AA145:AC145"/>
    <mergeCell ref="AD145:AF145"/>
    <mergeCell ref="A143:C143"/>
    <mergeCell ref="X143:Z143"/>
    <mergeCell ref="AA141:AC141"/>
    <mergeCell ref="A145:C145"/>
    <mergeCell ref="H194:AL194"/>
    <mergeCell ref="A198:AL198"/>
    <mergeCell ref="A201:S201"/>
    <mergeCell ref="AD192:AF192"/>
    <mergeCell ref="A59:K59"/>
    <mergeCell ref="A116:Q117"/>
    <mergeCell ref="W137:AB137"/>
    <mergeCell ref="A86:AL86"/>
    <mergeCell ref="AK65:AL65"/>
    <mergeCell ref="AK69:AL69"/>
    <mergeCell ref="AG148:AI148"/>
    <mergeCell ref="A87:AL87"/>
    <mergeCell ref="X191:Z191"/>
    <mergeCell ref="A100:AL100"/>
    <mergeCell ref="A202:S202"/>
    <mergeCell ref="H195:AL195"/>
    <mergeCell ref="A194:G194"/>
    <mergeCell ref="U202:AE202"/>
    <mergeCell ref="AF202:AL202"/>
    <mergeCell ref="AG192:AI192"/>
    <mergeCell ref="X187:Z187"/>
    <mergeCell ref="A197:AM197"/>
    <mergeCell ref="A195:G195"/>
    <mergeCell ref="AD184:AF184"/>
    <mergeCell ref="AJ191:AL191"/>
    <mergeCell ref="A58:AL58"/>
    <mergeCell ref="AA191:AC191"/>
    <mergeCell ref="AD191:AF191"/>
    <mergeCell ref="AJ150:AL150"/>
    <mergeCell ref="AD148:AF148"/>
    <mergeCell ref="AJ192:AL192"/>
    <mergeCell ref="I180:AL180"/>
    <mergeCell ref="AA187:AC187"/>
    <mergeCell ref="X188:Z188"/>
    <mergeCell ref="AA188:AC188"/>
    <mergeCell ref="A199:AL199"/>
    <mergeCell ref="D191:W191"/>
    <mergeCell ref="A191:C191"/>
    <mergeCell ref="AB181:AH181"/>
    <mergeCell ref="D184:W184"/>
    <mergeCell ref="AG191:AI191"/>
    <mergeCell ref="AF170:AK170"/>
    <mergeCell ref="AF169:AL169"/>
    <mergeCell ref="AD188:AF188"/>
    <mergeCell ref="A94:AL94"/>
    <mergeCell ref="A95:AL95"/>
    <mergeCell ref="R124:AL124"/>
    <mergeCell ref="A166:AM166"/>
    <mergeCell ref="L137:T137"/>
    <mergeCell ref="A101:AL101"/>
    <mergeCell ref="B11:AL11"/>
    <mergeCell ref="B33:AL33"/>
    <mergeCell ref="B35:AJ35"/>
    <mergeCell ref="A65:B65"/>
    <mergeCell ref="B42:H42"/>
    <mergeCell ref="B37:AL37"/>
    <mergeCell ref="B39:AL39"/>
    <mergeCell ref="C65:N65"/>
    <mergeCell ref="A50:H50"/>
    <mergeCell ref="V48:AC48"/>
    <mergeCell ref="A72:B72"/>
    <mergeCell ref="A54:AL54"/>
    <mergeCell ref="A63:AL63"/>
    <mergeCell ref="AG65:AJ65"/>
    <mergeCell ref="O65:AF65"/>
    <mergeCell ref="B40:AJ40"/>
    <mergeCell ref="A49:AM49"/>
    <mergeCell ref="AK72:AL72"/>
    <mergeCell ref="AD50:AI50"/>
    <mergeCell ref="I45:Q45"/>
    <mergeCell ref="A75:AL75"/>
    <mergeCell ref="A83:AL83"/>
    <mergeCell ref="I43:Q43"/>
    <mergeCell ref="B44:H44"/>
    <mergeCell ref="I44:Q44"/>
    <mergeCell ref="M82:AL82"/>
    <mergeCell ref="AK70:AL70"/>
    <mergeCell ref="C72:N72"/>
    <mergeCell ref="AK71:AL71"/>
    <mergeCell ref="AG72:AJ72"/>
    <mergeCell ref="AK68:AL68"/>
    <mergeCell ref="A64:AK64"/>
    <mergeCell ref="C68:N68"/>
    <mergeCell ref="A56:AL56"/>
    <mergeCell ref="O68:AF68"/>
    <mergeCell ref="C66:N66"/>
    <mergeCell ref="A67:B67"/>
    <mergeCell ref="A68:B68"/>
    <mergeCell ref="O67:AF67"/>
  </mergeCells>
  <dataValidations count="5">
    <dataValidation type="list" allowBlank="1" showInputMessage="1" showErrorMessage="1" sqref="C65:N72">
      <formula1>$BE$74:$BF$74</formula1>
    </dataValidation>
    <dataValidation type="list" allowBlank="1" showInputMessage="1" showErrorMessage="1" sqref="O65:AF72">
      <formula1>$BE$75:$BE$79</formula1>
    </dataValidation>
    <dataValidation type="list" allowBlank="1" showInputMessage="1" showErrorMessage="1" sqref="O231:AJ231">
      <formula1>$BA$231:$BA$234</formula1>
    </dataValidation>
    <dataValidation type="list" allowBlank="1" showInputMessage="1" showErrorMessage="1" sqref="L14 H14 L16 L18 L20 L22 L24 L26 L28 H22 H18 H20 H28 H24 H26 H16">
      <formula1>$BA$39:$BA$40</formula1>
    </dataValidation>
    <dataValidation type="list" allowBlank="1" showInputMessage="1" showErrorMessage="1" sqref="W6:AL6">
      <formula1>$BA$2:$BA$27</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4" r:id="rId5"/>
  <rowBreaks count="3" manualBreakCount="3">
    <brk id="45" max="255" man="1"/>
    <brk id="122" max="38" man="1"/>
    <brk id="165" max="255" man="1"/>
  </rowBreaks>
  <legacyDrawing r:id="rId2"/>
  <tableParts>
    <tablePart r:id="rId4"/>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647767.44</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Шестьсот сорок семь тысяч семьсот шестьдесят семь рублей 44 копейки</v>
      </c>
    </row>
    <row r="19" spans="2:3" ht="12.75">
      <c r="B19" s="7">
        <f ca="1">ROUND((RAND()*10000000),2)</f>
        <v>6246403.8</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Шесть миллионов двести сорок шесть тысяч четыреста три рубля 80 копеек</v>
      </c>
    </row>
    <row r="20" spans="2:3" ht="12.75">
      <c r="B20" s="7">
        <f ca="1">ROUND((RAND()*100000000),2)</f>
        <v>15234008.07</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Пятнадцать миллионов двести тридцать четыре тысячи восемь рублей 07 копеек</v>
      </c>
    </row>
    <row r="21" spans="2:3" ht="12.75">
      <c r="B21" s="7">
        <f ca="1">ROUND((RAND()*1000000000),2)</f>
        <v>388580796.17</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Триста восемьдесят восемь миллионов пятьсот восемьдесят тысяч семьсот девяносто шесть рублей 17 копеек</v>
      </c>
    </row>
    <row r="22" spans="2:3" ht="12.75">
      <c r="B22" s="7">
        <f ca="1">ROUND((RAND()*1000000000000),2)</f>
        <v>303016539008.99</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Триста три миллиарда шестнадцать миллионов пятьсот тридцать девять тысяч восемь рублей 99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B9:D80"/>
  <sheetViews>
    <sheetView zoomScalePageLayoutView="0" workbookViewId="0" topLeftCell="A1">
      <selection activeCell="B11" sqref="B11"/>
    </sheetView>
  </sheetViews>
  <sheetFormatPr defaultColWidth="9.140625" defaultRowHeight="15"/>
  <cols>
    <col min="2" max="2" width="58.00390625" style="0" customWidth="1"/>
    <col min="3" max="3" width="11.421875" style="0" customWidth="1"/>
    <col min="4" max="4" width="12.00390625" style="0" customWidth="1"/>
  </cols>
  <sheetData>
    <row r="9" spans="2:4" ht="15">
      <c r="B9" s="48" t="s">
        <v>110</v>
      </c>
      <c r="C9" s="30" t="s">
        <v>64</v>
      </c>
      <c r="D9" s="49" t="s">
        <v>229</v>
      </c>
    </row>
    <row r="10" spans="2:4" ht="30">
      <c r="B10" s="41" t="s">
        <v>158</v>
      </c>
      <c r="C10" s="39" t="s">
        <v>86</v>
      </c>
      <c r="D10" s="50">
        <v>130.56</v>
      </c>
    </row>
    <row r="11" spans="2:4" ht="45">
      <c r="B11" s="41" t="s">
        <v>159</v>
      </c>
      <c r="C11" s="39" t="s">
        <v>87</v>
      </c>
      <c r="D11" s="50">
        <v>96</v>
      </c>
    </row>
    <row r="12" spans="2:4" ht="45">
      <c r="B12" s="41" t="s">
        <v>160</v>
      </c>
      <c r="C12" s="39" t="s">
        <v>88</v>
      </c>
      <c r="D12" s="50">
        <v>195.84</v>
      </c>
    </row>
    <row r="13" spans="2:4" ht="60">
      <c r="B13" s="41" t="s">
        <v>161</v>
      </c>
      <c r="C13" s="39" t="s">
        <v>89</v>
      </c>
      <c r="D13" s="50">
        <v>144</v>
      </c>
    </row>
    <row r="14" spans="2:4" ht="30">
      <c r="B14" s="41" t="s">
        <v>162</v>
      </c>
      <c r="C14" s="39" t="s">
        <v>90</v>
      </c>
      <c r="D14" s="50">
        <v>153.6</v>
      </c>
    </row>
    <row r="15" spans="2:4" ht="45">
      <c r="B15" s="41" t="s">
        <v>163</v>
      </c>
      <c r="C15" s="39" t="s">
        <v>91</v>
      </c>
      <c r="D15" s="50">
        <v>107.52</v>
      </c>
    </row>
    <row r="16" spans="2:4" ht="45">
      <c r="B16" s="41" t="s">
        <v>164</v>
      </c>
      <c r="C16" s="39" t="s">
        <v>92</v>
      </c>
      <c r="D16" s="50">
        <v>249.6</v>
      </c>
    </row>
    <row r="17" spans="2:4" ht="60">
      <c r="B17" s="41" t="s">
        <v>165</v>
      </c>
      <c r="C17" s="39" t="s">
        <v>93</v>
      </c>
      <c r="D17" s="50">
        <v>163.2</v>
      </c>
    </row>
    <row r="18" spans="2:4" ht="30">
      <c r="B18" s="41" t="s">
        <v>166</v>
      </c>
      <c r="C18" s="39" t="s">
        <v>94</v>
      </c>
      <c r="D18" s="50">
        <v>197.76</v>
      </c>
    </row>
    <row r="19" spans="2:4" ht="45">
      <c r="B19" s="41" t="s">
        <v>167</v>
      </c>
      <c r="C19" s="39" t="s">
        <v>95</v>
      </c>
      <c r="D19" s="50">
        <v>138.24</v>
      </c>
    </row>
    <row r="20" spans="2:4" ht="45">
      <c r="B20" s="41" t="s">
        <v>168</v>
      </c>
      <c r="C20" s="39" t="s">
        <v>96</v>
      </c>
      <c r="D20" s="50">
        <v>322.56</v>
      </c>
    </row>
    <row r="21" spans="2:4" ht="60">
      <c r="B21" s="41" t="s">
        <v>169</v>
      </c>
      <c r="C21" s="39" t="s">
        <v>97</v>
      </c>
      <c r="D21" s="50">
        <v>241.92</v>
      </c>
    </row>
    <row r="22" spans="2:4" ht="30">
      <c r="B22" s="41" t="s">
        <v>170</v>
      </c>
      <c r="C22" s="39" t="s">
        <v>98</v>
      </c>
      <c r="D22" s="50">
        <v>261.12</v>
      </c>
    </row>
    <row r="23" spans="2:4" ht="45">
      <c r="B23" s="41" t="s">
        <v>171</v>
      </c>
      <c r="C23" s="39" t="s">
        <v>99</v>
      </c>
      <c r="D23" s="50">
        <v>215.04</v>
      </c>
    </row>
    <row r="24" spans="2:4" ht="45">
      <c r="B24" s="41" t="s">
        <v>172</v>
      </c>
      <c r="C24" s="39" t="s">
        <v>100</v>
      </c>
      <c r="D24" s="50">
        <v>395.52</v>
      </c>
    </row>
    <row r="25" spans="2:4" ht="60">
      <c r="B25" s="41" t="s">
        <v>173</v>
      </c>
      <c r="C25" s="39" t="s">
        <v>101</v>
      </c>
      <c r="D25" s="50">
        <v>259.2</v>
      </c>
    </row>
    <row r="26" spans="2:4" ht="33">
      <c r="B26" s="41" t="s">
        <v>174</v>
      </c>
      <c r="C26" s="39" t="s">
        <v>102</v>
      </c>
      <c r="D26" s="50">
        <v>324.48</v>
      </c>
    </row>
    <row r="27" spans="2:4" ht="48">
      <c r="B27" s="41" t="s">
        <v>175</v>
      </c>
      <c r="C27" s="39" t="s">
        <v>103</v>
      </c>
      <c r="D27" s="50">
        <v>226.56</v>
      </c>
    </row>
    <row r="28" spans="2:4" ht="45">
      <c r="B28" s="41" t="s">
        <v>176</v>
      </c>
      <c r="C28" s="42" t="s">
        <v>104</v>
      </c>
      <c r="D28" s="50">
        <v>478.08</v>
      </c>
    </row>
    <row r="29" spans="2:4" ht="60">
      <c r="B29" s="41" t="s">
        <v>177</v>
      </c>
      <c r="C29" s="42" t="s">
        <v>105</v>
      </c>
      <c r="D29" s="50">
        <v>312.96</v>
      </c>
    </row>
    <row r="30" spans="2:4" ht="30">
      <c r="B30" s="41" t="s">
        <v>178</v>
      </c>
      <c r="C30" s="42" t="s">
        <v>106</v>
      </c>
      <c r="D30" s="50">
        <v>443.52</v>
      </c>
    </row>
    <row r="31" spans="2:4" ht="45">
      <c r="B31" s="41" t="s">
        <v>179</v>
      </c>
      <c r="C31" s="42" t="s">
        <v>107</v>
      </c>
      <c r="D31" s="50">
        <v>326.4</v>
      </c>
    </row>
    <row r="32" spans="2:4" ht="45">
      <c r="B32" s="41" t="s">
        <v>180</v>
      </c>
      <c r="C32" s="42" t="s">
        <v>108</v>
      </c>
      <c r="D32" s="50">
        <v>652.8</v>
      </c>
    </row>
    <row r="33" spans="2:4" ht="60">
      <c r="B33" s="41" t="s">
        <v>181</v>
      </c>
      <c r="C33" s="42" t="s">
        <v>109</v>
      </c>
      <c r="D33" s="50">
        <v>491.52</v>
      </c>
    </row>
    <row r="34" spans="2:4" ht="25.5">
      <c r="B34" s="44" t="s">
        <v>182</v>
      </c>
      <c r="C34" s="42" t="s">
        <v>111</v>
      </c>
      <c r="D34" s="50">
        <v>80.64</v>
      </c>
    </row>
    <row r="35" spans="2:4" ht="38.25">
      <c r="B35" s="44" t="s">
        <v>183</v>
      </c>
      <c r="C35" s="42" t="s">
        <v>112</v>
      </c>
      <c r="D35" s="50">
        <v>80.64</v>
      </c>
    </row>
    <row r="36" spans="2:4" ht="38.25">
      <c r="B36" s="44" t="s">
        <v>184</v>
      </c>
      <c r="C36" s="42" t="s">
        <v>113</v>
      </c>
      <c r="D36" s="50">
        <v>107.52</v>
      </c>
    </row>
    <row r="37" spans="2:4" ht="38.25">
      <c r="B37" s="44" t="s">
        <v>185</v>
      </c>
      <c r="C37" s="42" t="s">
        <v>114</v>
      </c>
      <c r="D37" s="50">
        <v>107.52</v>
      </c>
    </row>
    <row r="38" spans="2:4" ht="25.5">
      <c r="B38" s="44" t="s">
        <v>186</v>
      </c>
      <c r="C38" s="42" t="s">
        <v>115</v>
      </c>
      <c r="D38" s="50">
        <v>92.16</v>
      </c>
    </row>
    <row r="39" spans="2:4" ht="38.25">
      <c r="B39" s="44" t="s">
        <v>187</v>
      </c>
      <c r="C39" s="42" t="s">
        <v>116</v>
      </c>
      <c r="D39" s="50">
        <v>92.16</v>
      </c>
    </row>
    <row r="40" spans="2:4" ht="38.25">
      <c r="B40" s="44" t="s">
        <v>188</v>
      </c>
      <c r="C40" s="42" t="s">
        <v>117</v>
      </c>
      <c r="D40" s="50">
        <v>128.64</v>
      </c>
    </row>
    <row r="41" spans="2:4" ht="38.25">
      <c r="B41" s="44" t="s">
        <v>189</v>
      </c>
      <c r="C41" s="42" t="s">
        <v>118</v>
      </c>
      <c r="D41" s="50">
        <v>128.64</v>
      </c>
    </row>
    <row r="42" spans="2:4" ht="25.5">
      <c r="B42" s="44" t="s">
        <v>190</v>
      </c>
      <c r="C42" s="42" t="s">
        <v>119</v>
      </c>
      <c r="D42" s="50">
        <v>107.52</v>
      </c>
    </row>
    <row r="43" spans="2:4" ht="38.25">
      <c r="B43" s="44" t="s">
        <v>191</v>
      </c>
      <c r="C43" s="42" t="s">
        <v>120</v>
      </c>
      <c r="D43" s="50">
        <v>107.52</v>
      </c>
    </row>
    <row r="44" spans="2:4" ht="38.25">
      <c r="B44" s="44" t="s">
        <v>192</v>
      </c>
      <c r="C44" s="42" t="s">
        <v>121</v>
      </c>
      <c r="D44" s="50">
        <v>149.76</v>
      </c>
    </row>
    <row r="45" spans="2:4" ht="38.25">
      <c r="B45" s="44" t="s">
        <v>193</v>
      </c>
      <c r="C45" s="42" t="s">
        <v>122</v>
      </c>
      <c r="D45" s="50">
        <v>149.76</v>
      </c>
    </row>
    <row r="46" spans="2:4" ht="25.5">
      <c r="B46" s="44" t="s">
        <v>194</v>
      </c>
      <c r="C46" s="42" t="s">
        <v>123</v>
      </c>
      <c r="D46" s="50">
        <v>142.08</v>
      </c>
    </row>
    <row r="47" spans="2:4" ht="38.25">
      <c r="B47" s="44" t="s">
        <v>195</v>
      </c>
      <c r="C47" s="42" t="s">
        <v>124</v>
      </c>
      <c r="D47" s="50">
        <v>142.08</v>
      </c>
    </row>
    <row r="48" spans="2:4" ht="38.25">
      <c r="B48" s="44" t="s">
        <v>196</v>
      </c>
      <c r="C48" s="42" t="s">
        <v>125</v>
      </c>
      <c r="D48" s="50">
        <v>226.56</v>
      </c>
    </row>
    <row r="49" spans="2:4" ht="38.25">
      <c r="B49" s="44" t="s">
        <v>197</v>
      </c>
      <c r="C49" s="42" t="s">
        <v>126</v>
      </c>
      <c r="D49" s="50">
        <v>226.56</v>
      </c>
    </row>
    <row r="50" spans="2:4" ht="30">
      <c r="B50" s="44" t="s">
        <v>198</v>
      </c>
      <c r="C50" s="42" t="s">
        <v>127</v>
      </c>
      <c r="D50" s="50">
        <v>145.92</v>
      </c>
    </row>
    <row r="51" spans="2:4" ht="45">
      <c r="B51" s="44" t="s">
        <v>199</v>
      </c>
      <c r="C51" s="42" t="s">
        <v>128</v>
      </c>
      <c r="D51" s="50">
        <v>145.92</v>
      </c>
    </row>
    <row r="52" spans="2:4" ht="38.25">
      <c r="B52" s="44" t="s">
        <v>200</v>
      </c>
      <c r="C52" s="42" t="s">
        <v>129</v>
      </c>
      <c r="D52" s="50">
        <v>226.56</v>
      </c>
    </row>
    <row r="53" spans="2:4" ht="38.25">
      <c r="B53" s="44" t="s">
        <v>201</v>
      </c>
      <c r="C53" s="42" t="s">
        <v>130</v>
      </c>
      <c r="D53" s="50">
        <v>226.56</v>
      </c>
    </row>
    <row r="54" spans="2:4" ht="25.5">
      <c r="B54" s="44" t="s">
        <v>202</v>
      </c>
      <c r="C54" s="42" t="s">
        <v>131</v>
      </c>
      <c r="D54" s="50">
        <v>176.64</v>
      </c>
    </row>
    <row r="55" spans="2:4" ht="25.5">
      <c r="B55" s="44" t="s">
        <v>203</v>
      </c>
      <c r="C55" s="42" t="s">
        <v>132</v>
      </c>
      <c r="D55" s="50">
        <v>176.64</v>
      </c>
    </row>
    <row r="56" spans="2:4" ht="25.5">
      <c r="B56" s="44" t="s">
        <v>204</v>
      </c>
      <c r="C56" s="42" t="s">
        <v>133</v>
      </c>
      <c r="D56" s="50">
        <v>259.2</v>
      </c>
    </row>
    <row r="57" spans="2:4" ht="38.25">
      <c r="B57" s="45" t="s">
        <v>205</v>
      </c>
      <c r="C57" s="46" t="s">
        <v>134</v>
      </c>
      <c r="D57" s="51">
        <v>259.2</v>
      </c>
    </row>
    <row r="58" spans="2:4" ht="25.5">
      <c r="B58" s="47" t="s">
        <v>206</v>
      </c>
      <c r="C58" s="42" t="s">
        <v>135</v>
      </c>
      <c r="D58" s="50">
        <v>111.36</v>
      </c>
    </row>
    <row r="59" spans="2:4" ht="38.25">
      <c r="B59" s="47" t="s">
        <v>207</v>
      </c>
      <c r="C59" s="42" t="s">
        <v>136</v>
      </c>
      <c r="D59" s="50">
        <v>111.36</v>
      </c>
    </row>
    <row r="60" spans="2:4" ht="38.25">
      <c r="B60" s="47" t="s">
        <v>208</v>
      </c>
      <c r="C60" s="42" t="s">
        <v>137</v>
      </c>
      <c r="D60" s="50">
        <v>168.96</v>
      </c>
    </row>
    <row r="61" spans="2:4" ht="38.25">
      <c r="B61" s="47" t="s">
        <v>209</v>
      </c>
      <c r="C61" s="42" t="s">
        <v>138</v>
      </c>
      <c r="D61" s="50">
        <v>168.96</v>
      </c>
    </row>
    <row r="62" spans="2:4" ht="25.5">
      <c r="B62" s="47" t="s">
        <v>210</v>
      </c>
      <c r="C62" s="42" t="s">
        <v>139</v>
      </c>
      <c r="D62" s="50">
        <v>138.24</v>
      </c>
    </row>
    <row r="63" spans="2:4" ht="38.25">
      <c r="B63" s="47" t="s">
        <v>211</v>
      </c>
      <c r="C63" s="42" t="s">
        <v>140</v>
      </c>
      <c r="D63" s="50">
        <v>138.24</v>
      </c>
    </row>
    <row r="64" spans="2:4" ht="38.25">
      <c r="B64" s="47" t="s">
        <v>212</v>
      </c>
      <c r="C64" s="42" t="s">
        <v>141</v>
      </c>
      <c r="D64" s="50">
        <v>193.92</v>
      </c>
    </row>
    <row r="65" spans="2:4" ht="38.25">
      <c r="B65" s="47" t="s">
        <v>213</v>
      </c>
      <c r="C65" s="42" t="s">
        <v>142</v>
      </c>
      <c r="D65" s="50">
        <v>193.92</v>
      </c>
    </row>
    <row r="66" spans="2:4" ht="25.5">
      <c r="B66" s="47" t="s">
        <v>214</v>
      </c>
      <c r="C66" s="42" t="s">
        <v>143</v>
      </c>
      <c r="D66" s="50">
        <v>161.28</v>
      </c>
    </row>
    <row r="67" spans="2:4" ht="38.25">
      <c r="B67" s="47" t="s">
        <v>215</v>
      </c>
      <c r="C67" s="42" t="s">
        <v>144</v>
      </c>
      <c r="D67" s="50">
        <v>161.28</v>
      </c>
    </row>
    <row r="68" spans="2:4" ht="38.25">
      <c r="B68" s="47" t="s">
        <v>216</v>
      </c>
      <c r="C68" s="42" t="s">
        <v>145</v>
      </c>
      <c r="D68" s="50">
        <v>222.72</v>
      </c>
    </row>
    <row r="69" spans="2:4" ht="38.25">
      <c r="B69" s="47" t="s">
        <v>217</v>
      </c>
      <c r="C69" s="42" t="s">
        <v>146</v>
      </c>
      <c r="D69" s="50">
        <v>222.72</v>
      </c>
    </row>
    <row r="70" spans="2:4" ht="25.5">
      <c r="B70" s="47" t="s">
        <v>218</v>
      </c>
      <c r="C70" s="42" t="s">
        <v>147</v>
      </c>
      <c r="D70" s="50">
        <v>230.4</v>
      </c>
    </row>
    <row r="71" spans="2:4" ht="38.25">
      <c r="B71" s="47" t="s">
        <v>219</v>
      </c>
      <c r="C71" s="42" t="s">
        <v>148</v>
      </c>
      <c r="D71" s="50">
        <v>230.4</v>
      </c>
    </row>
    <row r="72" spans="2:4" ht="38.25">
      <c r="B72" s="47" t="s">
        <v>220</v>
      </c>
      <c r="C72" s="42" t="s">
        <v>149</v>
      </c>
      <c r="D72" s="50">
        <v>314.88</v>
      </c>
    </row>
    <row r="73" spans="2:4" ht="38.25">
      <c r="B73" s="47" t="s">
        <v>221</v>
      </c>
      <c r="C73" s="42" t="s">
        <v>150</v>
      </c>
      <c r="D73" s="50">
        <v>314.88</v>
      </c>
    </row>
    <row r="74" spans="2:4" ht="30">
      <c r="B74" s="47" t="s">
        <v>222</v>
      </c>
      <c r="C74" s="42" t="s">
        <v>151</v>
      </c>
      <c r="D74" s="50">
        <v>226.56</v>
      </c>
    </row>
    <row r="75" spans="2:4" ht="45">
      <c r="B75" s="47" t="s">
        <v>223</v>
      </c>
      <c r="C75" s="42" t="s">
        <v>152</v>
      </c>
      <c r="D75" s="50">
        <v>226.56</v>
      </c>
    </row>
    <row r="76" spans="2:4" ht="38.25">
      <c r="B76" s="47" t="s">
        <v>224</v>
      </c>
      <c r="C76" s="42" t="s">
        <v>153</v>
      </c>
      <c r="D76" s="50">
        <v>359.04</v>
      </c>
    </row>
    <row r="77" spans="2:4" ht="38.25">
      <c r="B77" s="47" t="s">
        <v>225</v>
      </c>
      <c r="C77" s="42" t="s">
        <v>154</v>
      </c>
      <c r="D77" s="50">
        <v>359.04</v>
      </c>
    </row>
    <row r="78" spans="2:4" ht="25.5">
      <c r="B78" s="47" t="s">
        <v>226</v>
      </c>
      <c r="C78" s="42" t="s">
        <v>155</v>
      </c>
      <c r="D78" s="50">
        <v>236.16</v>
      </c>
    </row>
    <row r="79" spans="2:4" ht="25.5">
      <c r="B79" s="47" t="s">
        <v>227</v>
      </c>
      <c r="C79" s="42" t="s">
        <v>156</v>
      </c>
      <c r="D79" s="50">
        <v>236.16</v>
      </c>
    </row>
    <row r="80" spans="2:4" ht="25.5">
      <c r="B80" s="47" t="s">
        <v>228</v>
      </c>
      <c r="C80" s="42" t="s">
        <v>157</v>
      </c>
      <c r="D80" s="50">
        <v>387.84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2024-01-22T06:45:59Z</cp:lastPrinted>
  <dcterms:created xsi:type="dcterms:W3CDTF">2021-04-16T08:52:42Z</dcterms:created>
  <dcterms:modified xsi:type="dcterms:W3CDTF">2024-03-21T05:48:51Z</dcterms:modified>
  <cp:category/>
  <cp:version/>
  <cp:contentType/>
  <cp:contentStatus/>
</cp:coreProperties>
</file>