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0" windowWidth="14220" windowHeight="98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5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53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8" authorId="1">
      <text>
        <r>
          <rPr>
            <b/>
            <sz val="9"/>
            <rFont val="Tahoma"/>
            <family val="0"/>
          </rPr>
          <t>Данные автоматически попадают в акт</t>
        </r>
      </text>
    </comment>
    <comment ref="K41" authorId="1">
      <text>
        <r>
          <rPr>
            <b/>
            <sz val="9"/>
            <rFont val="Tahoma"/>
            <family val="0"/>
          </rPr>
          <t>Данные автоматически попадают в акт</t>
        </r>
      </text>
    </comment>
    <comment ref="R29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0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64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<sst xmlns="http://schemas.openxmlformats.org/spreadsheetml/2006/main" count="97" uniqueCount="72">
  <si>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</si>
  <si>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</si>
  <si>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</si>
  <si>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</si>
  <si>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</si>
  <si>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</si>
  <si>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</si>
  <si>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</si>
  <si>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</si>
  <si>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</si>
  <si>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</si>
  <si>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</si>
  <si>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</si>
  <si>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</si>
  <si>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</si>
  <si>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</si>
  <si>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</si>
  <si>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</si>
  <si>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</si>
  <si>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</si>
  <si>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</si>
  <si>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</si>
  <si>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</si>
  <si>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</si>
  <si>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</si>
  <si>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</si>
  <si>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</si>
  <si>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</si>
  <si>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</si>
  <si>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</si>
  <si>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</si>
  <si>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</si>
  <si>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</si>
  <si>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</si>
  <si>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</si>
  <si>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</si>
  <si>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</si>
  <si>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</si>
  <si>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>специалист отдела проверки знаний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</si>
  <si>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</si>
  <si>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</si>
  <si>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</si>
  <si>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</si>
  <si>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</si>
  <si>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</si>
  <si>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</si>
  <si>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</si>
  <si>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</si>
  <si>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</si>
  <si>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</si>
  <si>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</si>
  <si>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</si>
  <si>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</si>
  <si>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</si>
  <si>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</si>
  <si>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</si>
  <si>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</si>
  <si>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 xml:space="preserve"> г.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</si>
  <si>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</si>
  <si>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</si>
  <si>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 xml:space="preserve">с другой стороны, далее именуемые Сторонами, заключили настоящее дополнительное соглашение о ижеследующем:
1. Подпункт 1.1.1. пункта 1.1. договора изложить в следующей редакции:
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</si>
  <si>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</si>
  <si>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</si>
  <si>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</si>
  <si>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20      г.</t>
  </si>
  <si>
    <t>Начальник  Могилевского</t>
  </si>
  <si>
    <t xml:space="preserve"> областного управления Госпромнадзора</t>
  </si>
  <si>
    <t>А.В.Петрученя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</si>
  <si>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Могилевское областное управление Госпромнадзора
212003, г. Могилев, ул. Челюскинцев, 115
p/с: BY46 AKBB 3642 9000 0015 0000 0000
БИК: AKBBBY2X в ОАО "АСБ Беларусбанк"
УНП 700630521 ОКПО 00015482</t>
    </r>
  </si>
  <si>
    <t>областного управления Госпромнадзора</t>
  </si>
  <si>
    <t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начальника Могилевского областного управления Петручени Александра Викторовича, действующего на основании доверенности № 57-12/2022 от 07.12.2022 г.  с одной стороны, и</t>
  </si>
  <si>
    <t>г.Могилев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</si>
</sst>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7" fillId="0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left" wrapText="1"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0" borderId="0" xfId="0" applyFont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1" fillId="33" borderId="0" xfId="0" applyFont="1" applyFill="1" applyAlignment="1" applyProtection="1">
      <alignment vertical="center"/>
      <protection hidden="1" locked="0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0" borderId="0" xfId="0" applyFont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 locked="0"/>
    </xf>
    <xf numFmtId="0" fontId="59" fillId="33" borderId="10" xfId="0" applyFont="1" applyFill="1" applyBorder="1" applyAlignment="1" applyProtection="1">
      <alignment/>
      <protection hidden="1"/>
    </xf>
    <xf numFmtId="0" fontId="59" fillId="33" borderId="10" xfId="0" applyFont="1" applyFill="1" applyBorder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Border="1" applyAlignment="1" applyProtection="1">
      <alignment vertical="top"/>
      <protection hidden="1" locked="0"/>
    </xf>
    <xf numFmtId="0" fontId="57" fillId="33" borderId="0" xfId="0" applyFont="1" applyFill="1" applyBorder="1" applyAlignment="1" applyProtection="1">
      <alignment vertical="top" wrapText="1"/>
      <protection hidden="1" locked="0"/>
    </xf>
    <xf numFmtId="0" fontId="57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0" xfId="0" applyNumberFormat="1" applyFont="1" applyFill="1" applyAlignment="1" applyProtection="1" quotePrefix="1">
      <alignment horizontal="right"/>
      <protection hidden="1" locked="0"/>
    </xf>
    <xf numFmtId="0" fontId="58" fillId="0" borderId="10" xfId="0" applyFont="1" applyBorder="1" applyAlignment="1" applyProtection="1">
      <alignment horizontal="left"/>
      <protection hidden="1" locked="0"/>
    </xf>
    <xf numFmtId="0" fontId="57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9" fillId="33" borderId="0" xfId="0" applyFont="1" applyFill="1" applyAlignment="1" applyProtection="1">
      <alignment wrapText="1"/>
      <protection hidden="1"/>
    </xf>
    <xf numFmtId="0" fontId="64" fillId="0" borderId="0" xfId="0" applyFont="1" applyFill="1" applyBorder="1" applyAlignment="1" applyProtection="1">
      <alignment horizontal="left" wrapText="1"/>
      <protection hidden="1"/>
    </xf>
    <xf numFmtId="0" fontId="64" fillId="0" borderId="1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59" fillId="33" borderId="0" xfId="0" applyFont="1" applyFill="1" applyAlignment="1" applyProtection="1">
      <alignment horizontal="center" wrapText="1"/>
      <protection hidden="1"/>
    </xf>
    <xf numFmtId="0" fontId="65" fillId="0" borderId="0" xfId="0" applyFont="1" applyAlignment="1" applyProtection="1">
      <alignment horizontal="center" wrapText="1"/>
      <protection hidden="1"/>
    </xf>
    <xf numFmtId="2" fontId="64" fillId="33" borderId="12" xfId="0" applyNumberFormat="1" applyFont="1" applyFill="1" applyBorder="1" applyAlignment="1" applyProtection="1">
      <alignment horizontal="center" vertical="center"/>
      <protection hidden="1"/>
    </xf>
    <xf numFmtId="2" fontId="64" fillId="33" borderId="13" xfId="0" applyNumberFormat="1" applyFont="1" applyFill="1" applyBorder="1" applyAlignment="1" applyProtection="1">
      <alignment horizontal="center" vertical="center"/>
      <protection hidden="1"/>
    </xf>
    <xf numFmtId="2" fontId="64" fillId="33" borderId="14" xfId="0" applyNumberFormat="1" applyFont="1" applyFill="1" applyBorder="1" applyAlignment="1" applyProtection="1">
      <alignment horizontal="center" vertical="center"/>
      <protection hidden="1"/>
    </xf>
    <xf numFmtId="2" fontId="64" fillId="33" borderId="15" xfId="0" applyNumberFormat="1" applyFont="1" applyFill="1" applyBorder="1" applyAlignment="1" applyProtection="1">
      <alignment horizontal="center" vertical="center"/>
      <protection hidden="1"/>
    </xf>
    <xf numFmtId="2" fontId="64" fillId="33" borderId="0" xfId="0" applyNumberFormat="1" applyFont="1" applyFill="1" applyBorder="1" applyAlignment="1" applyProtection="1">
      <alignment horizontal="center" vertical="center"/>
      <protection hidden="1"/>
    </xf>
    <xf numFmtId="2" fontId="64" fillId="33" borderId="16" xfId="0" applyNumberFormat="1" applyFont="1" applyFill="1" applyBorder="1" applyAlignment="1" applyProtection="1">
      <alignment horizontal="center" vertical="center"/>
      <protection hidden="1"/>
    </xf>
    <xf numFmtId="2" fontId="64" fillId="33" borderId="17" xfId="0" applyNumberFormat="1" applyFont="1" applyFill="1" applyBorder="1" applyAlignment="1" applyProtection="1">
      <alignment horizontal="center" vertical="center"/>
      <protection hidden="1"/>
    </xf>
    <xf numFmtId="2" fontId="64" fillId="33" borderId="10" xfId="0" applyNumberFormat="1" applyFont="1" applyFill="1" applyBorder="1" applyAlignment="1" applyProtection="1">
      <alignment horizontal="center" vertical="center"/>
      <protection hidden="1"/>
    </xf>
    <xf numFmtId="2" fontId="64" fillId="33" borderId="18" xfId="0" applyNumberFormat="1" applyFont="1" applyFill="1" applyBorder="1" applyAlignment="1" applyProtection="1">
      <alignment horizontal="center" vertical="center"/>
      <protection hidden="1"/>
    </xf>
    <xf numFmtId="0" fontId="64" fillId="33" borderId="12" xfId="0" applyFont="1" applyFill="1" applyBorder="1" applyAlignment="1" applyProtection="1">
      <alignment horizontal="center" vertical="center" wrapText="1"/>
      <protection hidden="1"/>
    </xf>
    <xf numFmtId="0" fontId="64" fillId="33" borderId="13" xfId="0" applyFont="1" applyFill="1" applyBorder="1" applyAlignment="1" applyProtection="1">
      <alignment horizontal="center" vertical="center" wrapText="1"/>
      <protection hidden="1"/>
    </xf>
    <xf numFmtId="0" fontId="64" fillId="33" borderId="14" xfId="0" applyFont="1" applyFill="1" applyBorder="1" applyAlignment="1" applyProtection="1">
      <alignment horizontal="center" vertical="center" wrapText="1"/>
      <protection hidden="1"/>
    </xf>
    <xf numFmtId="0" fontId="64" fillId="33" borderId="17" xfId="0" applyFont="1" applyFill="1" applyBorder="1" applyAlignment="1" applyProtection="1">
      <alignment horizontal="center" vertical="center" wrapText="1"/>
      <protection hidden="1"/>
    </xf>
    <xf numFmtId="0" fontId="64" fillId="33" borderId="10" xfId="0" applyFont="1" applyFill="1" applyBorder="1" applyAlignment="1" applyProtection="1">
      <alignment horizontal="center" vertical="center" wrapText="1"/>
      <protection hidden="1"/>
    </xf>
    <xf numFmtId="0" fontId="64" fillId="33" borderId="18" xfId="0" applyFont="1" applyFill="1" applyBorder="1" applyAlignment="1" applyProtection="1">
      <alignment horizontal="center" vertical="center" wrapText="1"/>
      <protection hidden="1"/>
    </xf>
    <xf numFmtId="0" fontId="57" fillId="33" borderId="11" xfId="0" applyFont="1" applyFill="1" applyBorder="1" applyAlignment="1" applyProtection="1">
      <alignment horizontal="left"/>
      <protection hidden="1"/>
    </xf>
    <xf numFmtId="2" fontId="66" fillId="33" borderId="19" xfId="0" applyNumberFormat="1" applyFont="1" applyFill="1" applyBorder="1" applyAlignment="1" applyProtection="1">
      <alignment horizontal="center"/>
      <protection hidden="1"/>
    </xf>
    <xf numFmtId="0" fontId="64" fillId="33" borderId="20" xfId="0" applyFont="1" applyFill="1" applyBorder="1" applyAlignment="1" applyProtection="1">
      <alignment horizontal="center" vertical="center" wrapText="1"/>
      <protection hidden="1"/>
    </xf>
    <xf numFmtId="49" fontId="57" fillId="33" borderId="12" xfId="0" applyNumberFormat="1" applyFont="1" applyFill="1" applyBorder="1" applyAlignment="1" applyProtection="1">
      <alignment horizontal="center" vertical="center"/>
      <protection hidden="1"/>
    </xf>
    <xf numFmtId="49" fontId="57" fillId="33" borderId="13" xfId="0" applyNumberFormat="1" applyFont="1" applyFill="1" applyBorder="1" applyAlignment="1" applyProtection="1">
      <alignment horizontal="center" vertical="center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0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49" fontId="57" fillId="33" borderId="17" xfId="0" applyNumberFormat="1" applyFont="1" applyFill="1" applyBorder="1" applyAlignment="1" applyProtection="1">
      <alignment horizontal="center" vertical="center"/>
      <protection hidden="1"/>
    </xf>
    <xf numFmtId="49" fontId="57" fillId="33" borderId="10" xfId="0" applyNumberFormat="1" applyFont="1" applyFill="1" applyBorder="1" applyAlignment="1" applyProtection="1">
      <alignment horizontal="center" vertical="center"/>
      <protection hidden="1"/>
    </xf>
    <xf numFmtId="49" fontId="57" fillId="33" borderId="18" xfId="0" applyNumberFormat="1" applyFont="1" applyFill="1" applyBorder="1" applyAlignment="1" applyProtection="1">
      <alignment horizontal="center" vertical="center"/>
      <protection hidden="1"/>
    </xf>
    <xf numFmtId="2" fontId="63" fillId="33" borderId="20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49" fontId="66" fillId="34" borderId="0" xfId="0" applyNumberFormat="1" applyFont="1" applyFill="1" applyBorder="1" applyAlignment="1" applyProtection="1">
      <alignment horizontal="right"/>
      <protection hidden="1" locked="0"/>
    </xf>
    <xf numFmtId="0" fontId="59" fillId="33" borderId="1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horizontal="left" vertical="top" wrapText="1"/>
      <protection hidden="1"/>
    </xf>
    <xf numFmtId="0" fontId="59" fillId="0" borderId="0" xfId="0" applyFont="1" applyFill="1" applyAlignment="1" applyProtection="1">
      <alignment horizontal="left"/>
      <protection hidden="1"/>
    </xf>
    <xf numFmtId="0" fontId="67" fillId="33" borderId="0" xfId="0" applyFont="1" applyFill="1" applyBorder="1" applyAlignment="1" applyProtection="1" quotePrefix="1">
      <alignment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68" fillId="33" borderId="12" xfId="0" applyFont="1" applyFill="1" applyBorder="1" applyAlignment="1" applyProtection="1">
      <alignment horizontal="justify" vertical="center" wrapText="1"/>
      <protection hidden="1"/>
    </xf>
    <xf numFmtId="0" fontId="68" fillId="33" borderId="13" xfId="0" applyFont="1" applyFill="1" applyBorder="1" applyAlignment="1" applyProtection="1">
      <alignment horizontal="justify" vertical="center" wrapText="1"/>
      <protection hidden="1"/>
    </xf>
    <xf numFmtId="0" fontId="68" fillId="33" borderId="14" xfId="0" applyFont="1" applyFill="1" applyBorder="1" applyAlignment="1" applyProtection="1">
      <alignment horizontal="justify" vertical="center" wrapText="1"/>
      <protection hidden="1"/>
    </xf>
    <xf numFmtId="0" fontId="68" fillId="33" borderId="15" xfId="0" applyFont="1" applyFill="1" applyBorder="1" applyAlignment="1" applyProtection="1">
      <alignment horizontal="justify" vertical="center" wrapText="1"/>
      <protection hidden="1"/>
    </xf>
    <xf numFmtId="0" fontId="68" fillId="33" borderId="0" xfId="0" applyFont="1" applyFill="1" applyBorder="1" applyAlignment="1" applyProtection="1">
      <alignment horizontal="justify" vertical="center" wrapText="1"/>
      <protection hidden="1"/>
    </xf>
    <xf numFmtId="0" fontId="68" fillId="33" borderId="16" xfId="0" applyFont="1" applyFill="1" applyBorder="1" applyAlignment="1" applyProtection="1">
      <alignment horizontal="justify" vertical="center" wrapText="1"/>
      <protection hidden="1"/>
    </xf>
    <xf numFmtId="0" fontId="68" fillId="33" borderId="17" xfId="0" applyFont="1" applyFill="1" applyBorder="1" applyAlignment="1" applyProtection="1">
      <alignment horizontal="justify" vertical="center" wrapText="1"/>
      <protection hidden="1"/>
    </xf>
    <xf numFmtId="0" fontId="68" fillId="33" borderId="10" xfId="0" applyFont="1" applyFill="1" applyBorder="1" applyAlignment="1" applyProtection="1">
      <alignment horizontal="justify" vertical="center" wrapText="1"/>
      <protection hidden="1"/>
    </xf>
    <xf numFmtId="0" fontId="68" fillId="33" borderId="18" xfId="0" applyFont="1" applyFill="1" applyBorder="1" applyAlignment="1" applyProtection="1">
      <alignment horizontal="justify" vertical="center" wrapText="1"/>
      <protection hidden="1"/>
    </xf>
    <xf numFmtId="0" fontId="63" fillId="34" borderId="10" xfId="0" applyFont="1" applyFill="1" applyBorder="1" applyAlignment="1" applyProtection="1">
      <alignment horizontal="center" vertical="top"/>
      <protection hidden="1" locked="0"/>
    </xf>
    <xf numFmtId="0" fontId="59" fillId="33" borderId="0" xfId="0" applyFont="1" applyFill="1" applyAlignment="1" applyProtection="1">
      <alignment horizontal="left" wrapText="1"/>
      <protection hidden="1"/>
    </xf>
    <xf numFmtId="0" fontId="59" fillId="33" borderId="10" xfId="0" applyFont="1" applyFill="1" applyBorder="1" applyAlignment="1" applyProtection="1">
      <alignment horizontal="left"/>
      <protection hidden="1"/>
    </xf>
    <xf numFmtId="0" fontId="69" fillId="34" borderId="10" xfId="0" applyFont="1" applyFill="1" applyBorder="1" applyAlignment="1" applyProtection="1">
      <alignment horizontal="left" wrapText="1"/>
      <protection hidden="1" locked="0"/>
    </xf>
    <xf numFmtId="0" fontId="70" fillId="0" borderId="0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left" vertical="center"/>
      <protection hidden="1"/>
    </xf>
    <xf numFmtId="0" fontId="70" fillId="0" borderId="0" xfId="0" applyFont="1" applyBorder="1" applyAlignment="1" applyProtection="1">
      <alignment horizontal="right" vertical="center"/>
      <protection hidden="1" locked="0"/>
    </xf>
    <xf numFmtId="0" fontId="59" fillId="34" borderId="11" xfId="0" applyFont="1" applyFill="1" applyBorder="1" applyAlignment="1" applyProtection="1">
      <alignment horizontal="left"/>
      <protection hidden="1" locked="0"/>
    </xf>
    <xf numFmtId="0" fontId="59" fillId="33" borderId="13" xfId="0" applyFont="1" applyFill="1" applyBorder="1" applyAlignment="1" applyProtection="1">
      <alignment horizontal="left" wrapText="1"/>
      <protection hidden="1"/>
    </xf>
    <xf numFmtId="2" fontId="63" fillId="33" borderId="21" xfId="0" applyNumberFormat="1" applyFont="1" applyFill="1" applyBorder="1" applyAlignment="1" applyProtection="1">
      <alignment horizontal="center" vertical="center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/>
      <protection hidden="1" locked="0"/>
    </xf>
    <xf numFmtId="0" fontId="59" fillId="33" borderId="10" xfId="0" applyFont="1" applyFill="1" applyBorder="1" applyAlignment="1" applyProtection="1">
      <alignment horizontal="center"/>
      <protection hidden="1"/>
    </xf>
    <xf numFmtId="0" fontId="10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4" fillId="34" borderId="0" xfId="0" applyFont="1" applyFill="1" applyBorder="1" applyAlignment="1" applyProtection="1">
      <alignment horizontal="left" vertical="top" wrapText="1"/>
      <protection hidden="1" locked="0"/>
    </xf>
    <xf numFmtId="0" fontId="63" fillId="33" borderId="12" xfId="0" applyFont="1" applyFill="1" applyBorder="1" applyAlignment="1" applyProtection="1">
      <alignment horizontal="center" vertical="center"/>
      <protection hidden="1"/>
    </xf>
    <xf numFmtId="0" fontId="63" fillId="33" borderId="13" xfId="0" applyFont="1" applyFill="1" applyBorder="1" applyAlignment="1" applyProtection="1">
      <alignment horizontal="center" vertical="center"/>
      <protection hidden="1"/>
    </xf>
    <xf numFmtId="0" fontId="63" fillId="33" borderId="14" xfId="0" applyFont="1" applyFill="1" applyBorder="1" applyAlignment="1" applyProtection="1">
      <alignment horizontal="center" vertical="center"/>
      <protection hidden="1"/>
    </xf>
    <xf numFmtId="0" fontId="63" fillId="33" borderId="15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16" xfId="0" applyFont="1" applyFill="1" applyBorder="1" applyAlignment="1" applyProtection="1">
      <alignment horizontal="center" vertical="center"/>
      <protection hidden="1"/>
    </xf>
    <xf numFmtId="0" fontId="63" fillId="33" borderId="17" xfId="0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3" fillId="33" borderId="18" xfId="0" applyFont="1" applyFill="1" applyBorder="1" applyAlignment="1" applyProtection="1">
      <alignment horizontal="center" vertical="center"/>
      <protection hidden="1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64" fillId="33" borderId="12" xfId="0" applyFont="1" applyFill="1" applyBorder="1" applyAlignment="1" applyProtection="1">
      <alignment horizontal="center" vertical="center"/>
      <protection hidden="1"/>
    </xf>
    <xf numFmtId="0" fontId="64" fillId="33" borderId="13" xfId="0" applyFont="1" applyFill="1" applyBorder="1" applyAlignment="1" applyProtection="1">
      <alignment horizontal="center" vertical="center"/>
      <protection hidden="1"/>
    </xf>
    <xf numFmtId="0" fontId="64" fillId="33" borderId="14" xfId="0" applyFont="1" applyFill="1" applyBorder="1" applyAlignment="1" applyProtection="1">
      <alignment horizontal="center" vertical="center"/>
      <protection hidden="1"/>
    </xf>
    <xf numFmtId="0" fontId="64" fillId="33" borderId="15" xfId="0" applyFont="1" applyFill="1" applyBorder="1" applyAlignment="1" applyProtection="1">
      <alignment horizontal="center" vertical="center"/>
      <protection hidden="1"/>
    </xf>
    <xf numFmtId="0" fontId="64" fillId="33" borderId="0" xfId="0" applyFont="1" applyFill="1" applyBorder="1" applyAlignment="1" applyProtection="1">
      <alignment horizontal="center" vertical="center"/>
      <protection hidden="1"/>
    </xf>
    <xf numFmtId="0" fontId="64" fillId="33" borderId="16" xfId="0" applyFont="1" applyFill="1" applyBorder="1" applyAlignment="1" applyProtection="1">
      <alignment horizontal="center" vertical="center"/>
      <protection hidden="1"/>
    </xf>
    <xf numFmtId="0" fontId="64" fillId="33" borderId="17" xfId="0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 horizontal="center" vertical="center"/>
      <protection hidden="1"/>
    </xf>
    <xf numFmtId="0" fontId="64" fillId="33" borderId="18" xfId="0" applyFont="1" applyFill="1" applyBorder="1" applyAlignment="1" applyProtection="1">
      <alignment horizontal="center" vertical="center"/>
      <protection hidden="1"/>
    </xf>
    <xf numFmtId="0" fontId="59" fillId="34" borderId="0" xfId="0" applyFont="1" applyFill="1" applyBorder="1" applyAlignment="1" applyProtection="1">
      <alignment horizontal="left" wrapText="1"/>
      <protection hidden="1" locked="0"/>
    </xf>
    <xf numFmtId="0" fontId="59" fillId="34" borderId="10" xfId="0" applyFont="1" applyFill="1" applyBorder="1" applyAlignment="1" applyProtection="1">
      <alignment horizontal="left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Fill="1" applyAlignment="1" applyProtection="1">
      <alignment horizontal="left" vertical="top" wrapText="1"/>
      <protection hidden="1" locked="0"/>
    </xf>
    <xf numFmtId="0" fontId="63" fillId="34" borderId="0" xfId="0" applyFont="1" applyFill="1" applyBorder="1" applyAlignment="1" applyProtection="1">
      <alignment horizontal="left" vertical="top" wrapText="1"/>
      <protection hidden="1" locked="0"/>
    </xf>
    <xf numFmtId="49" fontId="58" fillId="34" borderId="10" xfId="0" applyNumberFormat="1" applyFont="1" applyFill="1" applyBorder="1" applyAlignment="1" applyProtection="1">
      <alignment horizontal="center"/>
      <protection hidden="1" locked="0"/>
    </xf>
    <xf numFmtId="0" fontId="64" fillId="33" borderId="15" xfId="0" applyFont="1" applyFill="1" applyBorder="1" applyAlignment="1" applyProtection="1">
      <alignment horizontal="center" vertical="center" wrapText="1"/>
      <protection hidden="1"/>
    </xf>
    <xf numFmtId="0" fontId="64" fillId="33" borderId="0" xfId="0" applyFont="1" applyFill="1" applyBorder="1" applyAlignment="1" applyProtection="1">
      <alignment horizontal="center" vertical="center" wrapText="1"/>
      <protection hidden="1"/>
    </xf>
    <xf numFmtId="0" fontId="64" fillId="33" borderId="16" xfId="0" applyFont="1" applyFill="1" applyBorder="1" applyAlignment="1" applyProtection="1">
      <alignment horizontal="center" vertical="center" wrapText="1"/>
      <protection hidden="1"/>
    </xf>
    <xf numFmtId="0" fontId="66" fillId="34" borderId="0" xfId="0" applyFont="1" applyFill="1" applyBorder="1" applyAlignment="1" applyProtection="1">
      <alignment horizontal="center"/>
      <protection hidden="1" locked="0"/>
    </xf>
    <xf numFmtId="0" fontId="59" fillId="33" borderId="0" xfId="0" applyFont="1" applyFill="1" applyAlignment="1" applyProtection="1">
      <alignment horizontal="center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0" fontId="68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12" xfId="0" applyFont="1" applyFill="1" applyBorder="1" applyAlignment="1" applyProtection="1">
      <alignment horizontal="left" vertical="top" wrapText="1"/>
      <protection hidden="1"/>
    </xf>
    <xf numFmtId="0" fontId="57" fillId="33" borderId="13" xfId="0" applyFont="1" applyFill="1" applyBorder="1" applyAlignment="1" applyProtection="1">
      <alignment horizontal="left" vertical="top" wrapText="1"/>
      <protection hidden="1"/>
    </xf>
    <xf numFmtId="0" fontId="57" fillId="33" borderId="14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7" fillId="33" borderId="17" xfId="0" applyFont="1" applyFill="1" applyBorder="1" applyAlignment="1" applyProtection="1">
      <alignment horizontal="left" vertical="top" wrapText="1"/>
      <protection hidden="1"/>
    </xf>
    <xf numFmtId="0" fontId="57" fillId="33" borderId="10" xfId="0" applyFont="1" applyFill="1" applyBorder="1" applyAlignment="1" applyProtection="1">
      <alignment horizontal="left" vertical="top" wrapText="1"/>
      <protection hidden="1"/>
    </xf>
    <xf numFmtId="0" fontId="57" fillId="33" borderId="18" xfId="0" applyFont="1" applyFill="1" applyBorder="1" applyAlignment="1" applyProtection="1">
      <alignment horizontal="left" vertical="top" wrapText="1"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71" fillId="0" borderId="0" xfId="0" applyFont="1" applyBorder="1" applyAlignment="1" applyProtection="1">
      <alignment horizontal="center"/>
      <protection hidden="1"/>
    </xf>
    <xf numFmtId="0" fontId="64" fillId="34" borderId="12" xfId="0" applyFont="1" applyFill="1" applyBorder="1" applyAlignment="1" applyProtection="1">
      <alignment horizontal="center" vertical="center"/>
      <protection hidden="1" locked="0"/>
    </xf>
    <xf numFmtId="0" fontId="64" fillId="34" borderId="13" xfId="0" applyFont="1" applyFill="1" applyBorder="1" applyAlignment="1" applyProtection="1">
      <alignment horizontal="center" vertical="center"/>
      <protection hidden="1" locked="0"/>
    </xf>
    <xf numFmtId="0" fontId="64" fillId="34" borderId="14" xfId="0" applyFont="1" applyFill="1" applyBorder="1" applyAlignment="1" applyProtection="1">
      <alignment horizontal="center" vertical="center"/>
      <protection hidden="1" locked="0"/>
    </xf>
    <xf numFmtId="0" fontId="64" fillId="34" borderId="15" xfId="0" applyFont="1" applyFill="1" applyBorder="1" applyAlignment="1" applyProtection="1">
      <alignment horizontal="center" vertical="center"/>
      <protection hidden="1" locked="0"/>
    </xf>
    <xf numFmtId="0" fontId="64" fillId="34" borderId="0" xfId="0" applyFont="1" applyFill="1" applyBorder="1" applyAlignment="1" applyProtection="1">
      <alignment horizontal="center" vertical="center"/>
      <protection hidden="1" locked="0"/>
    </xf>
    <xf numFmtId="0" fontId="64" fillId="34" borderId="16" xfId="0" applyFont="1" applyFill="1" applyBorder="1" applyAlignment="1" applyProtection="1">
      <alignment horizontal="center" vertical="center"/>
      <protection hidden="1" locked="0"/>
    </xf>
    <xf numFmtId="0" fontId="64" fillId="34" borderId="17" xfId="0" applyFont="1" applyFill="1" applyBorder="1" applyAlignment="1" applyProtection="1">
      <alignment horizontal="center" vertical="center"/>
      <protection hidden="1" locked="0"/>
    </xf>
    <xf numFmtId="0" fontId="64" fillId="34" borderId="10" xfId="0" applyFont="1" applyFill="1" applyBorder="1" applyAlignment="1" applyProtection="1">
      <alignment horizontal="center" vertical="center"/>
      <protection hidden="1" locked="0"/>
    </xf>
    <xf numFmtId="0" fontId="64" fillId="34" borderId="18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31" customWidth="1"/>
    <col min="21" max="22" width="2.28125" style="22" customWidth="1"/>
    <col min="23" max="23" width="1.28515625" style="22" customWidth="1"/>
    <col min="24" max="26" width="2.28125" style="22" customWidth="1"/>
    <col min="27" max="27" width="3.4218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2.851562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3.421875" style="22" customWidth="1"/>
    <col min="36" max="36" width="3.00390625" style="22" customWidth="1"/>
    <col min="37" max="38" width="2.28125" style="22" customWidth="1"/>
    <col min="39" max="39" width="2.28125" style="26" customWidth="1"/>
    <col min="40" max="40" width="6.00390625" style="22" bestFit="1" customWidth="1"/>
    <col min="41" max="16384" width="2.28125" style="22" customWidth="1"/>
  </cols>
  <sheetData>
    <row r="1" spans="1:39" ht="15" customHeight="1">
      <c r="A1" s="40"/>
      <c r="B1" s="40"/>
      <c r="C1" s="40"/>
      <c r="D1" s="40"/>
      <c r="E1" s="40"/>
      <c r="F1" s="40"/>
      <c r="G1" s="44"/>
      <c r="H1" s="44"/>
      <c r="I1" s="177" t="s">
        <v>58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62"/>
      <c r="W1" s="162"/>
      <c r="X1" s="162"/>
      <c r="Y1" s="162"/>
      <c r="Z1" s="162"/>
      <c r="AA1" s="162"/>
      <c r="AB1" s="162"/>
      <c r="AC1" s="162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67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ht="16.5" customHeight="1">
      <c r="A3" s="101" t="s">
        <v>71</v>
      </c>
      <c r="B3" s="101"/>
      <c r="C3" s="101"/>
      <c r="D3" s="101"/>
      <c r="E3" s="101"/>
      <c r="F3" s="101"/>
      <c r="G3" s="101"/>
      <c r="H3" s="101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98"/>
      <c r="AE3" s="98"/>
      <c r="AF3" s="98"/>
      <c r="AG3" s="98"/>
      <c r="AH3" s="98"/>
      <c r="AI3" s="98"/>
      <c r="AJ3" s="102" t="s">
        <v>57</v>
      </c>
      <c r="AK3" s="103"/>
      <c r="AL3" s="103"/>
      <c r="AM3" s="23"/>
    </row>
    <row r="4" spans="1:39" ht="51.75" customHeight="1">
      <c r="A4" s="65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23"/>
    </row>
    <row r="5" spans="1:39" ht="18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23"/>
    </row>
    <row r="6" spans="1:39" ht="8.25" customHeight="1">
      <c r="A6" s="119" t="s">
        <v>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23"/>
    </row>
    <row r="7" spans="1:39" ht="15.75" customHeight="1">
      <c r="A7" s="118" t="s">
        <v>18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23"/>
    </row>
    <row r="8" spans="1:39" ht="18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23"/>
    </row>
    <row r="9" spans="1:39" s="25" customFormat="1" ht="8.25" customHeight="1">
      <c r="A9" s="117" t="s">
        <v>36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23"/>
    </row>
    <row r="10" spans="1:39" s="25" customFormat="1" ht="18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23"/>
    </row>
    <row r="11" spans="1:39" s="25" customFormat="1" ht="15" customHeight="1">
      <c r="A11" s="121" t="s">
        <v>32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23"/>
    </row>
    <row r="12" spans="1:39" s="25" customFormat="1" ht="8.25" customHeight="1">
      <c r="A12" s="178" t="s">
        <v>37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23"/>
    </row>
    <row r="13" spans="1:39" s="35" customFormat="1" ht="30" customHeight="1">
      <c r="A13" s="100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45"/>
    </row>
    <row r="14" spans="1:39" s="25" customFormat="1" ht="28.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3"/>
    </row>
    <row r="15" spans="1:39" s="25" customFormat="1" ht="15" customHeight="1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13">
        <v>1</v>
      </c>
      <c r="N15" s="113"/>
      <c r="O15" s="47" t="s">
        <v>19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23"/>
    </row>
    <row r="16" spans="1:39" s="25" customFormat="1" ht="14.25" customHeight="1">
      <c r="A16" s="114" t="s">
        <v>61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</row>
    <row r="17" spans="1:39" s="25" customFormat="1" ht="14.25" customHeight="1">
      <c r="A17" s="99" t="s">
        <v>34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9"/>
    </row>
    <row r="18" spans="1:39" s="25" customFormat="1" ht="15">
      <c r="A18" s="78" t="s">
        <v>21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  <c r="R18" s="78" t="s">
        <v>22</v>
      </c>
      <c r="S18" s="79"/>
      <c r="T18" s="80"/>
      <c r="U18" s="78" t="s">
        <v>48</v>
      </c>
      <c r="V18" s="79"/>
      <c r="W18" s="79"/>
      <c r="X18" s="79"/>
      <c r="Y18" s="80"/>
      <c r="Z18" s="78" t="s">
        <v>49</v>
      </c>
      <c r="AA18" s="79"/>
      <c r="AB18" s="79"/>
      <c r="AC18" s="79"/>
      <c r="AD18" s="80"/>
      <c r="AE18" s="78" t="s">
        <v>50</v>
      </c>
      <c r="AF18" s="79"/>
      <c r="AG18" s="79"/>
      <c r="AH18" s="80"/>
      <c r="AI18" s="78" t="s">
        <v>47</v>
      </c>
      <c r="AJ18" s="79"/>
      <c r="AK18" s="79"/>
      <c r="AL18" s="80"/>
      <c r="AM18" s="14"/>
    </row>
    <row r="19" spans="1:39" s="25" customFormat="1" ht="1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1"/>
      <c r="S19" s="82"/>
      <c r="T19" s="83"/>
      <c r="U19" s="81"/>
      <c r="V19" s="82"/>
      <c r="W19" s="82"/>
      <c r="X19" s="82"/>
      <c r="Y19" s="83"/>
      <c r="Z19" s="81"/>
      <c r="AA19" s="82"/>
      <c r="AB19" s="82"/>
      <c r="AC19" s="82"/>
      <c r="AD19" s="83"/>
      <c r="AE19" s="81"/>
      <c r="AF19" s="82"/>
      <c r="AG19" s="82"/>
      <c r="AH19" s="83"/>
      <c r="AI19" s="81"/>
      <c r="AJ19" s="82"/>
      <c r="AK19" s="82"/>
      <c r="AL19" s="83"/>
      <c r="AM19" s="14"/>
    </row>
    <row r="20" spans="1:39" s="25" customFormat="1" ht="15">
      <c r="A20" s="104" t="s">
        <v>40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40">
        <f>M15</f>
        <v>1</v>
      </c>
      <c r="S20" s="141"/>
      <c r="T20" s="142"/>
      <c r="U20" s="69">
        <v>14.4</v>
      </c>
      <c r="V20" s="70"/>
      <c r="W20" s="70"/>
      <c r="X20" s="70"/>
      <c r="Y20" s="71"/>
      <c r="Z20" s="69">
        <f>R20*U20</f>
        <v>14.4</v>
      </c>
      <c r="AA20" s="70"/>
      <c r="AB20" s="70"/>
      <c r="AC20" s="70"/>
      <c r="AD20" s="71"/>
      <c r="AE20" s="69">
        <f>ROUND(Z20*0.2,2)</f>
        <v>2.88</v>
      </c>
      <c r="AF20" s="70"/>
      <c r="AG20" s="70"/>
      <c r="AH20" s="71"/>
      <c r="AI20" s="69">
        <f>Z20+AE20</f>
        <v>17.28</v>
      </c>
      <c r="AJ20" s="70"/>
      <c r="AK20" s="70"/>
      <c r="AL20" s="71"/>
      <c r="AM20" s="14"/>
    </row>
    <row r="21" spans="1:39" s="25" customFormat="1" ht="1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43"/>
      <c r="S21" s="144"/>
      <c r="T21" s="145"/>
      <c r="U21" s="72"/>
      <c r="V21" s="73"/>
      <c r="W21" s="73"/>
      <c r="X21" s="73"/>
      <c r="Y21" s="74"/>
      <c r="Z21" s="72"/>
      <c r="AA21" s="73"/>
      <c r="AB21" s="73"/>
      <c r="AC21" s="73"/>
      <c r="AD21" s="74"/>
      <c r="AE21" s="72"/>
      <c r="AF21" s="73"/>
      <c r="AG21" s="73"/>
      <c r="AH21" s="74"/>
      <c r="AI21" s="72"/>
      <c r="AJ21" s="73"/>
      <c r="AK21" s="73"/>
      <c r="AL21" s="74"/>
      <c r="AM21" s="14"/>
    </row>
    <row r="22" spans="1:39" s="25" customFormat="1" ht="1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46"/>
      <c r="S22" s="147"/>
      <c r="T22" s="148"/>
      <c r="U22" s="75"/>
      <c r="V22" s="76"/>
      <c r="W22" s="76"/>
      <c r="X22" s="76"/>
      <c r="Y22" s="77"/>
      <c r="Z22" s="75"/>
      <c r="AA22" s="76"/>
      <c r="AB22" s="76"/>
      <c r="AC22" s="76"/>
      <c r="AD22" s="77"/>
      <c r="AE22" s="75"/>
      <c r="AF22" s="76"/>
      <c r="AG22" s="76"/>
      <c r="AH22" s="77"/>
      <c r="AI22" s="75"/>
      <c r="AJ22" s="76"/>
      <c r="AK22" s="76"/>
      <c r="AL22" s="77"/>
      <c r="AM22" s="14"/>
    </row>
    <row r="23" spans="1:39" s="25" customFormat="1" ht="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s="25" customFormat="1" ht="15">
      <c r="A24" s="114" t="s">
        <v>24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9"/>
      <c r="Q24" s="19"/>
      <c r="R24" s="115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Семнадцать рублей 28 копеек</v>
      </c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9" t="s">
        <v>23</v>
      </c>
      <c r="AM24" s="19"/>
    </row>
    <row r="25" spans="1:39" s="25" customFormat="1" ht="15">
      <c r="A25" s="114" t="s">
        <v>25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Два рубля 88 копеек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9"/>
      <c r="AM25" s="19"/>
    </row>
    <row r="26" spans="1:39" s="25" customFormat="1" ht="30" customHeight="1">
      <c r="A26" s="100" t="s">
        <v>62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s="25" customFormat="1" ht="15">
      <c r="A27" s="78" t="s">
        <v>21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78" t="s">
        <v>22</v>
      </c>
      <c r="S27" s="79"/>
      <c r="T27" s="80"/>
      <c r="U27" s="78" t="s">
        <v>48</v>
      </c>
      <c r="V27" s="79"/>
      <c r="W27" s="79"/>
      <c r="X27" s="79"/>
      <c r="Y27" s="80"/>
      <c r="Z27" s="78" t="s">
        <v>49</v>
      </c>
      <c r="AA27" s="79"/>
      <c r="AB27" s="79"/>
      <c r="AC27" s="79"/>
      <c r="AD27" s="80"/>
      <c r="AE27" s="78" t="s">
        <v>50</v>
      </c>
      <c r="AF27" s="79"/>
      <c r="AG27" s="79"/>
      <c r="AH27" s="80"/>
      <c r="AI27" s="78" t="s">
        <v>47</v>
      </c>
      <c r="AJ27" s="79"/>
      <c r="AK27" s="79"/>
      <c r="AL27" s="80"/>
      <c r="AM27" s="14"/>
    </row>
    <row r="28" spans="1:39" s="25" customFormat="1" ht="26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1"/>
      <c r="S28" s="82"/>
      <c r="T28" s="83"/>
      <c r="U28" s="81"/>
      <c r="V28" s="82"/>
      <c r="W28" s="82"/>
      <c r="X28" s="82"/>
      <c r="Y28" s="83"/>
      <c r="Z28" s="81"/>
      <c r="AA28" s="82"/>
      <c r="AB28" s="82"/>
      <c r="AC28" s="82"/>
      <c r="AD28" s="83"/>
      <c r="AE28" s="81"/>
      <c r="AF28" s="82"/>
      <c r="AG28" s="82"/>
      <c r="AH28" s="83"/>
      <c r="AI28" s="81"/>
      <c r="AJ28" s="82"/>
      <c r="AK28" s="82"/>
      <c r="AL28" s="83"/>
      <c r="AM28" s="14"/>
    </row>
    <row r="29" spans="1:39" s="25" customFormat="1" ht="15">
      <c r="A29" s="104" t="s">
        <v>40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79">
        <v>1</v>
      </c>
      <c r="S29" s="180"/>
      <c r="T29" s="181"/>
      <c r="U29" s="69">
        <v>14.4</v>
      </c>
      <c r="V29" s="70"/>
      <c r="W29" s="70"/>
      <c r="X29" s="70"/>
      <c r="Y29" s="71"/>
      <c r="Z29" s="69">
        <f>R29*U29</f>
        <v>14.4</v>
      </c>
      <c r="AA29" s="70"/>
      <c r="AB29" s="70"/>
      <c r="AC29" s="70"/>
      <c r="AD29" s="71"/>
      <c r="AE29" s="69">
        <f>ROUND(Z29*0.2,2)</f>
        <v>2.88</v>
      </c>
      <c r="AF29" s="70"/>
      <c r="AG29" s="70"/>
      <c r="AH29" s="71"/>
      <c r="AI29" s="69">
        <f>Z29+AE29</f>
        <v>17.28</v>
      </c>
      <c r="AJ29" s="70"/>
      <c r="AK29" s="70"/>
      <c r="AL29" s="71"/>
      <c r="AM29" s="50"/>
    </row>
    <row r="30" spans="1:39" s="25" customFormat="1" ht="1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  <c r="R30" s="182"/>
      <c r="S30" s="183"/>
      <c r="T30" s="184"/>
      <c r="U30" s="72"/>
      <c r="V30" s="73"/>
      <c r="W30" s="73"/>
      <c r="X30" s="73"/>
      <c r="Y30" s="74"/>
      <c r="Z30" s="72"/>
      <c r="AA30" s="73"/>
      <c r="AB30" s="73"/>
      <c r="AC30" s="73"/>
      <c r="AD30" s="74"/>
      <c r="AE30" s="72"/>
      <c r="AF30" s="73"/>
      <c r="AG30" s="73"/>
      <c r="AH30" s="74"/>
      <c r="AI30" s="72"/>
      <c r="AJ30" s="73"/>
      <c r="AK30" s="73"/>
      <c r="AL30" s="74"/>
      <c r="AM30" s="50"/>
    </row>
    <row r="31" spans="1:39" s="25" customFormat="1" ht="1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185"/>
      <c r="S31" s="186"/>
      <c r="T31" s="187"/>
      <c r="U31" s="75"/>
      <c r="V31" s="76"/>
      <c r="W31" s="76"/>
      <c r="X31" s="76"/>
      <c r="Y31" s="77"/>
      <c r="Z31" s="75"/>
      <c r="AA31" s="76"/>
      <c r="AB31" s="76"/>
      <c r="AC31" s="76"/>
      <c r="AD31" s="77"/>
      <c r="AE31" s="75"/>
      <c r="AF31" s="76"/>
      <c r="AG31" s="76"/>
      <c r="AH31" s="77"/>
      <c r="AI31" s="75"/>
      <c r="AJ31" s="76"/>
      <c r="AK31" s="76"/>
      <c r="AL31" s="77"/>
      <c r="AM31" s="50"/>
    </row>
    <row r="32" spans="1:39" s="25" customFormat="1" ht="7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50"/>
    </row>
    <row r="33" spans="1:39" s="25" customFormat="1" ht="15">
      <c r="A33" s="114" t="s">
        <v>24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9"/>
      <c r="Q33" s="19"/>
      <c r="R33" s="115" t="str">
        <f>SUBSTITUTE(PROPER(INDEX(n_4,MID(TEXT(AI29,n0),1,1)+1)&amp;INDEX(n0x,MID(TEXT(AI29,n0),2,1)+1,MID(TEXT(AI29,n0),3,1)+1)&amp;IF(-MID(TEXT(AI29,n0),1,3),"миллиард"&amp;VLOOKUP(MID(TEXT(AI29,n0),3,1)*AND(MID(TEXT(AI29,n0),2,1)-1),мил,2),"")&amp;INDEX(n_4,MID(TEXT(AI29,n0),4,1)+1)&amp;INDEX(n0x,MID(TEXT(AI29,n0),5,1)+1,MID(TEXT(AI29,n0),6,1)+1)&amp;IF(-MID(TEXT(AI29,n0),4,3),"миллион"&amp;VLOOKUP(MID(TEXT(AI29,n0),6,1)*AND(MID(TEXT(AI29,n0),5,1)-1),мил,2),"")&amp;INDEX(n_4,MID(TEXT(AI29,n0),7,1)+1)&amp;INDEX(n1x,MID(TEXT(AI29,n0),8,1)+1,MID(TEXT(AI29,n0),9,1)+1)&amp;IF(-MID(TEXT(AI29,n0),7,3),VLOOKUP(MID(TEXT(AI29,n0),9,1)*AND(MID(TEXT(AI29,n0),8,1)-1),тыс,2),"")&amp;INDEX(n_4,MID(TEXT(AI29,n0),10,1)+1)&amp;INDEX(n0x,MID(TEXT(AI29,n0),11,1)+1,MID(TEXT(AI29,n0),12,1)+1)),"z"," ")&amp;IF(TRUNC(TEXT(AI29,n0)),"","Ноль ")&amp;"рубл"&amp;VLOOKUP(MOD(MAX(MOD(MID(TEXT(AI29,n0),11,2)-11,100),9),10),{0,"ь ";1,"я ";4,"ей "},2)&amp;RIGHT(TEXT(AI29,n0),2)&amp;" копе"&amp;VLOOKUP(MOD(MAX(MOD(RIGHT(TEXT(AI29,n0),2)-11,100),9),10),{0,"йка";1,"йки";4,"ек"},2)</f>
        <v>Семнадцать рублей 28 копеек</v>
      </c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9" t="s">
        <v>23</v>
      </c>
      <c r="AM33" s="19"/>
    </row>
    <row r="34" spans="1:39" s="25" customFormat="1" ht="15">
      <c r="A34" s="114" t="s">
        <v>25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 t="str">
        <f>SUBSTITUTE(PROPER(INDEX(n_4,MID(TEXT(AE29,n0),1,1)+1)&amp;INDEX(n0x,MID(TEXT(AE29,n0),2,1)+1,MID(TEXT(AE29,n0),3,1)+1)&amp;IF(-MID(TEXT(AE29,n0),1,3),"миллиард"&amp;VLOOKUP(MID(TEXT(AE29,n0),3,1)*AND(MID(TEXT(AE29,n0),2,1)-1),мил,2),"")&amp;INDEX(n_4,MID(TEXT(AE29,n0),4,1)+1)&amp;INDEX(n0x,MID(TEXT(AE29,n0),5,1)+1,MID(TEXT(AE29,n0),6,1)+1)&amp;IF(-MID(TEXT(AE29,n0),4,3),"миллион"&amp;VLOOKUP(MID(TEXT(AE29,n0),6,1)*AND(MID(TEXT(AE29,n0),5,1)-1),мил,2),"")&amp;INDEX(n_4,MID(TEXT(AE29,n0),7,1)+1)&amp;INDEX(n1x,MID(TEXT(AE29,n0),8,1)+1,MID(TEXT(AE29,n0),9,1)+1)&amp;IF(-MID(TEXT(AE29,n0),7,3),VLOOKUP(MID(TEXT(AE29,n0),9,1)*AND(MID(TEXT(AE29,n0),8,1)-1),тыс,2),"")&amp;INDEX(n_4,MID(TEXT(AE29,n0),10,1)+1)&amp;INDEX(n0x,MID(TEXT(AE29,n0),11,1)+1,MID(TEXT(AE29,n0),12,1)+1)),"z"," ")&amp;IF(TRUNC(TEXT(AE29,n0)),"","Ноль ")&amp;"рубл"&amp;VLOOKUP(MOD(MAX(MOD(MID(TEXT(AE29,n0),11,2)-11,100),9),10),{0,"ь ";1,"я ";4,"ей "},2)&amp;RIGHT(TEXT(AE29,n0),2)&amp;" копе"&amp;VLOOKUP(MOD(MAX(MOD(RIGHT(TEXT(AE29,n0),2)-11,100),9),10),{0,"йка";1,"йки";4,"ек"},2)</f>
        <v>Два рубля 88 копеек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9"/>
      <c r="AM34" s="19"/>
    </row>
    <row r="35" spans="1:39" s="35" customFormat="1" ht="54" customHeight="1">
      <c r="A35" s="100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39" ht="12" customHeight="1">
      <c r="A36" s="163" t="s">
        <v>27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 t="s">
        <v>26</v>
      </c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9"/>
    </row>
    <row r="37" spans="1:39" ht="6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.7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27"/>
      <c r="S38" s="23"/>
      <c r="T38" s="61" t="s">
        <v>65</v>
      </c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23"/>
    </row>
    <row r="39" spans="1:39" ht="1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23"/>
      <c r="S39" s="23"/>
      <c r="T39" s="99" t="s">
        <v>66</v>
      </c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23"/>
    </row>
    <row r="40" spans="1:39" ht="8.25" customHeight="1">
      <c r="A40" s="23"/>
      <c r="B40" s="39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9"/>
      <c r="U40" s="21" t="s">
        <v>28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3"/>
    </row>
    <row r="41" spans="1:39" ht="21.75" customHeight="1">
      <c r="A41" s="124"/>
      <c r="B41" s="124"/>
      <c r="C41" s="124"/>
      <c r="D41" s="124"/>
      <c r="E41" s="124"/>
      <c r="F41" s="124"/>
      <c r="G41" s="124"/>
      <c r="H41" s="23"/>
      <c r="I41" s="23"/>
      <c r="J41" s="23"/>
      <c r="K41" s="150"/>
      <c r="L41" s="150"/>
      <c r="M41" s="150"/>
      <c r="N41" s="150"/>
      <c r="O41" s="150"/>
      <c r="P41" s="150"/>
      <c r="Q41" s="150"/>
      <c r="R41" s="150"/>
      <c r="S41" s="23"/>
      <c r="T41" s="125"/>
      <c r="U41" s="125"/>
      <c r="V41" s="125"/>
      <c r="W41" s="125"/>
      <c r="X41" s="125"/>
      <c r="Y41" s="125"/>
      <c r="Z41" s="125"/>
      <c r="AA41" s="19"/>
      <c r="AB41" s="19"/>
      <c r="AC41" s="19"/>
      <c r="AD41" s="154" t="s">
        <v>67</v>
      </c>
      <c r="AE41" s="154"/>
      <c r="AF41" s="154"/>
      <c r="AG41" s="154"/>
      <c r="AH41" s="154"/>
      <c r="AI41" s="154"/>
      <c r="AJ41" s="154"/>
      <c r="AK41" s="154"/>
      <c r="AL41" s="19"/>
      <c r="AM41" s="23"/>
    </row>
    <row r="42" spans="1:39" s="29" customFormat="1" ht="10.5">
      <c r="A42" s="28"/>
      <c r="B42" s="28"/>
      <c r="C42" s="39" t="s">
        <v>10</v>
      </c>
      <c r="D42" s="28"/>
      <c r="E42" s="28"/>
      <c r="F42" s="28"/>
      <c r="G42" s="28"/>
      <c r="H42" s="28"/>
      <c r="I42" s="28"/>
      <c r="J42" s="28"/>
      <c r="K42" s="28"/>
      <c r="L42" s="28" t="s">
        <v>29</v>
      </c>
      <c r="M42" s="28"/>
      <c r="N42" s="39"/>
      <c r="O42" s="28"/>
      <c r="P42" s="28"/>
      <c r="Q42" s="28"/>
      <c r="R42" s="28"/>
      <c r="S42" s="28"/>
      <c r="T42" s="20"/>
      <c r="U42" s="20"/>
      <c r="V42" s="21" t="s">
        <v>10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 t="s">
        <v>29</v>
      </c>
      <c r="AH42" s="20"/>
      <c r="AI42" s="20"/>
      <c r="AJ42" s="20"/>
      <c r="AK42" s="20"/>
      <c r="AL42" s="20"/>
      <c r="AM42" s="28"/>
    </row>
    <row r="43" spans="1:39" ht="15">
      <c r="A43" s="124"/>
      <c r="B43" s="124"/>
      <c r="C43" s="124"/>
      <c r="D43" s="124"/>
      <c r="E43" s="124"/>
      <c r="F43" s="124"/>
      <c r="G43" s="124"/>
      <c r="H43" s="124"/>
      <c r="I43" s="124"/>
      <c r="J43" s="49" t="s">
        <v>64</v>
      </c>
      <c r="K43" s="23"/>
      <c r="L43" s="23"/>
      <c r="M43" s="23"/>
      <c r="N43" s="23"/>
      <c r="O43" s="23"/>
      <c r="P43" s="23"/>
      <c r="Q43" s="23"/>
      <c r="R43" s="23"/>
      <c r="S43" s="23"/>
      <c r="T43" s="125"/>
      <c r="U43" s="125"/>
      <c r="V43" s="125"/>
      <c r="W43" s="125"/>
      <c r="X43" s="125"/>
      <c r="Y43" s="125"/>
      <c r="Z43" s="125"/>
      <c r="AA43" s="125"/>
      <c r="AB43" s="125"/>
      <c r="AC43" s="48" t="s">
        <v>64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23"/>
    </row>
    <row r="44" spans="1:39" ht="15">
      <c r="A44" s="39" t="s">
        <v>11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1" t="s">
        <v>11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3"/>
    </row>
    <row r="45" spans="1:3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15" customHeight="1">
      <c r="A46" s="155" t="s">
        <v>68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6"/>
      <c r="S46" s="30"/>
      <c r="T46" s="30"/>
      <c r="U46" s="26"/>
      <c r="V46" s="123" t="s">
        <v>1</v>
      </c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</row>
    <row r="47" spans="1:38" ht="1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6"/>
      <c r="S47" s="30"/>
      <c r="T47" s="30"/>
      <c r="U47" s="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</row>
    <row r="48" spans="1:38" ht="1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6"/>
      <c r="S48" s="30"/>
      <c r="T48" s="30"/>
      <c r="U48" s="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</row>
    <row r="49" spans="1:38" ht="1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6"/>
      <c r="S49" s="30"/>
      <c r="T49" s="30"/>
      <c r="U49" s="26"/>
      <c r="V49" s="54" t="s">
        <v>30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6"/>
      <c r="S50" s="30"/>
      <c r="T50" s="30"/>
      <c r="U50" s="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</row>
    <row r="51" spans="1:38" ht="1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6"/>
      <c r="S51" s="30"/>
      <c r="T51" s="30"/>
      <c r="U51" s="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</row>
    <row r="52" spans="1:38" ht="1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26"/>
      <c r="S52" s="30"/>
      <c r="T52" s="30"/>
      <c r="U52" s="26"/>
      <c r="V52" s="167" t="s">
        <v>33</v>
      </c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</row>
    <row r="53" spans="1:38" ht="1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26"/>
      <c r="S53" s="30"/>
      <c r="T53" s="30"/>
      <c r="U53" s="26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</row>
    <row r="54" spans="1:38" ht="1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26"/>
      <c r="S54" s="30"/>
      <c r="T54" s="30"/>
      <c r="U54" s="26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</row>
    <row r="55" spans="1:38" ht="1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26"/>
      <c r="S55" s="30"/>
      <c r="T55" s="30"/>
      <c r="U55" s="26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</row>
    <row r="56" spans="1:38" ht="1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26"/>
      <c r="S56" s="30"/>
      <c r="T56" s="30"/>
      <c r="U56" s="26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</row>
    <row r="57" spans="1:38" ht="1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26"/>
      <c r="S57" s="30"/>
      <c r="T57" s="30"/>
      <c r="U57" s="26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</row>
    <row r="58" spans="1:38" ht="1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26"/>
      <c r="S58" s="30"/>
      <c r="T58" s="30"/>
      <c r="U58" s="26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</row>
    <row r="59" spans="1:38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6"/>
      <c r="S59" s="30"/>
      <c r="T59" s="30"/>
      <c r="U59" s="26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</row>
    <row r="60" spans="1:38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38" t="s">
        <v>2</v>
      </c>
      <c r="O61" s="138"/>
      <c r="P61" s="138"/>
      <c r="Q61" s="138"/>
      <c r="R61" s="138"/>
      <c r="S61" s="152">
        <f>V1</f>
        <v>0</v>
      </c>
      <c r="T61" s="152"/>
      <c r="U61" s="152"/>
      <c r="V61" s="152"/>
      <c r="W61" s="152"/>
      <c r="X61" s="152"/>
      <c r="Y61" s="152"/>
      <c r="Z61" s="14"/>
      <c r="AA61" s="14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26"/>
      <c r="N62" s="16" t="s">
        <v>3</v>
      </c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M63" s="51"/>
      <c r="N63" s="26"/>
      <c r="P63" s="50"/>
      <c r="Q63" s="50"/>
      <c r="R63" s="50"/>
      <c r="S63" s="52"/>
      <c r="T63" s="52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5">
      <c r="A64" s="57"/>
      <c r="B64" s="139" t="s">
        <v>42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51">
        <f>V1</f>
        <v>0</v>
      </c>
      <c r="M64" s="151"/>
      <c r="N64" s="151"/>
      <c r="O64" s="151"/>
      <c r="P64" s="151"/>
      <c r="Q64" s="151"/>
      <c r="R64" s="151"/>
      <c r="S64" s="151"/>
      <c r="T64" s="151"/>
      <c r="U64" s="14" t="s">
        <v>6</v>
      </c>
      <c r="V64" s="14"/>
      <c r="W64" s="158"/>
      <c r="X64" s="158"/>
      <c r="Y64" s="158"/>
      <c r="Z64" s="158"/>
      <c r="AA64" s="158"/>
      <c r="AB64" s="158"/>
      <c r="AC64" s="58" t="str">
        <f>AJ3</f>
        <v> г.</v>
      </c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ht="25.5" customHeight="1">
      <c r="A65" s="16" t="s">
        <v>4</v>
      </c>
      <c r="B65" s="137"/>
      <c r="C65" s="137"/>
      <c r="D65" s="16" t="s">
        <v>4</v>
      </c>
      <c r="E65" s="164"/>
      <c r="F65" s="164"/>
      <c r="G65" s="164"/>
      <c r="H65" s="164"/>
      <c r="I65" s="164"/>
      <c r="J65" s="164"/>
      <c r="K65" s="164"/>
      <c r="L65" s="43" t="s">
        <v>5</v>
      </c>
      <c r="M65" s="14"/>
      <c r="N65" s="14"/>
      <c r="O65" s="42"/>
      <c r="P65" s="42"/>
      <c r="Q65" s="42"/>
      <c r="R65" s="42"/>
      <c r="S65" s="42"/>
      <c r="T65" s="42"/>
      <c r="U65" s="14"/>
      <c r="V65" s="14"/>
      <c r="W65" s="34"/>
      <c r="X65" s="34"/>
      <c r="Y65" s="34"/>
      <c r="Z65" s="34"/>
      <c r="AA65" s="34"/>
      <c r="AB65" s="34"/>
      <c r="AC65" s="3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33" customHeight="1">
      <c r="A66" s="153" t="s">
        <v>52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</row>
    <row r="67" spans="1:38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5" customHeight="1">
      <c r="A68" s="78" t="s">
        <v>44</v>
      </c>
      <c r="B68" s="79"/>
      <c r="C68" s="80"/>
      <c r="D68" s="140" t="s">
        <v>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2"/>
      <c r="X68" s="78" t="s">
        <v>8</v>
      </c>
      <c r="Y68" s="79"/>
      <c r="Z68" s="80"/>
      <c r="AA68" s="86" t="s">
        <v>51</v>
      </c>
      <c r="AB68" s="86"/>
      <c r="AC68" s="86"/>
      <c r="AD68" s="86" t="s">
        <v>45</v>
      </c>
      <c r="AE68" s="86"/>
      <c r="AF68" s="86"/>
      <c r="AG68" s="86" t="s">
        <v>46</v>
      </c>
      <c r="AH68" s="86"/>
      <c r="AI68" s="86"/>
      <c r="AJ68" s="86" t="s">
        <v>47</v>
      </c>
      <c r="AK68" s="86"/>
      <c r="AL68" s="86"/>
    </row>
    <row r="69" spans="1:38" ht="15">
      <c r="A69" s="159"/>
      <c r="B69" s="160"/>
      <c r="C69" s="161"/>
      <c r="D69" s="143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5"/>
      <c r="X69" s="159"/>
      <c r="Y69" s="160"/>
      <c r="Z69" s="161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5">
      <c r="A70" s="159"/>
      <c r="B70" s="160"/>
      <c r="C70" s="161"/>
      <c r="D70" s="143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5"/>
      <c r="X70" s="159"/>
      <c r="Y70" s="160"/>
      <c r="Z70" s="161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1:38" ht="15">
      <c r="A71" s="81"/>
      <c r="B71" s="82"/>
      <c r="C71" s="83"/>
      <c r="D71" s="146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8"/>
      <c r="X71" s="81"/>
      <c r="Y71" s="82"/>
      <c r="Z71" s="83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15" customHeight="1">
      <c r="A72" s="87" t="s">
        <v>39</v>
      </c>
      <c r="B72" s="88"/>
      <c r="C72" s="89"/>
      <c r="D72" s="168" t="s">
        <v>41</v>
      </c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70"/>
      <c r="X72" s="128">
        <f>M15</f>
        <v>1</v>
      </c>
      <c r="Y72" s="129"/>
      <c r="Z72" s="130"/>
      <c r="AA72" s="96">
        <v>14.4</v>
      </c>
      <c r="AB72" s="96"/>
      <c r="AC72" s="96"/>
      <c r="AD72" s="96">
        <f>X72*AA72</f>
        <v>14.4</v>
      </c>
      <c r="AE72" s="96"/>
      <c r="AF72" s="96"/>
      <c r="AG72" s="96">
        <f>ROUND(AD72*0.2,2)</f>
        <v>2.88</v>
      </c>
      <c r="AH72" s="96"/>
      <c r="AI72" s="96"/>
      <c r="AJ72" s="96">
        <f>AD72+AG72</f>
        <v>17.28</v>
      </c>
      <c r="AK72" s="96"/>
      <c r="AL72" s="96"/>
    </row>
    <row r="73" spans="1:38" ht="15">
      <c r="A73" s="90"/>
      <c r="B73" s="91"/>
      <c r="C73" s="92"/>
      <c r="D73" s="171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3"/>
      <c r="X73" s="131"/>
      <c r="Y73" s="132"/>
      <c r="Z73" s="133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</row>
    <row r="74" spans="1:38" ht="15.75" thickBot="1">
      <c r="A74" s="93"/>
      <c r="B74" s="94"/>
      <c r="C74" s="95"/>
      <c r="D74" s="174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6"/>
      <c r="X74" s="134"/>
      <c r="Y74" s="135"/>
      <c r="Z74" s="136"/>
      <c r="AA74" s="96"/>
      <c r="AB74" s="96"/>
      <c r="AC74" s="96"/>
      <c r="AD74" s="122"/>
      <c r="AE74" s="122"/>
      <c r="AF74" s="122"/>
      <c r="AG74" s="122"/>
      <c r="AH74" s="122"/>
      <c r="AI74" s="122"/>
      <c r="AJ74" s="122"/>
      <c r="AK74" s="122"/>
      <c r="AL74" s="122"/>
    </row>
    <row r="75" spans="1:38" ht="15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  <c r="U75" s="14"/>
      <c r="V75" s="14"/>
      <c r="W75" s="14"/>
      <c r="X75" s="17" t="s">
        <v>9</v>
      </c>
      <c r="Y75" s="14"/>
      <c r="Z75" s="14"/>
      <c r="AA75" s="36"/>
      <c r="AB75" s="36"/>
      <c r="AC75" s="36"/>
      <c r="AD75" s="85">
        <f>AD72</f>
        <v>14.4</v>
      </c>
      <c r="AE75" s="85"/>
      <c r="AF75" s="85"/>
      <c r="AG75" s="85">
        <f>AG72</f>
        <v>2.88</v>
      </c>
      <c r="AH75" s="85"/>
      <c r="AI75" s="85"/>
      <c r="AJ75" s="85">
        <f>AJ72</f>
        <v>17.28</v>
      </c>
      <c r="AK75" s="85"/>
      <c r="AL75" s="85"/>
    </row>
    <row r="76" spans="1:38" ht="15">
      <c r="A76" s="60" t="s">
        <v>53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</row>
    <row r="77" spans="1:38" ht="15">
      <c r="A77" s="60" t="s">
        <v>43</v>
      </c>
      <c r="B77" s="60"/>
      <c r="C77" s="60"/>
      <c r="D77" s="60"/>
      <c r="E77" s="60"/>
      <c r="F77" s="60"/>
      <c r="G77" s="60"/>
      <c r="H77" s="97" t="str">
        <f>SUBSTITUTE(PROPER(INDEX(n_4,MID(TEXT(AJ75,n0),1,1)+1)&amp;INDEX(n0x,MID(TEXT(AJ75,n0),2,1)+1,MID(TEXT(AJ75,n0),3,1)+1)&amp;IF(-MID(TEXT(AJ75,n0),1,3),"миллиард"&amp;VLOOKUP(MID(TEXT(AJ75,n0),3,1)*AND(MID(TEXT(AJ75,n0),2,1)-1),мил,2),"")&amp;INDEX(n_4,MID(TEXT(AJ75,n0),4,1)+1)&amp;INDEX(n0x,MID(TEXT(AJ75,n0),5,1)+1,MID(TEXT(AJ75,n0),6,1)+1)&amp;IF(-MID(TEXT(AJ75,n0),4,3),"миллион"&amp;VLOOKUP(MID(TEXT(AJ75,n0),6,1)*AND(MID(TEXT(AJ75,n0),5,1)-1),мил,2),"")&amp;INDEX(n_4,MID(TEXT(AJ75,n0),7,1)+1)&amp;INDEX(n1x,MID(TEXT(AJ75,n0),8,1)+1,MID(TEXT(AJ75,n0),9,1)+1)&amp;IF(-MID(TEXT(AJ75,n0),7,3),VLOOKUP(MID(TEXT(AJ75,n0),9,1)*AND(MID(TEXT(AJ75,n0),8,1)-1),тыс,2),"")&amp;INDEX(n_4,MID(TEXT(AJ75,n0),10,1)+1)&amp;INDEX(n0x,MID(TEXT(AJ75,n0),11,1)+1,MID(TEXT(AJ75,n0),12,1)+1)),"z"," ")&amp;IF(TRUNC(TEXT(AJ75,n0)),"","Ноль ")&amp;"рубл"&amp;VLOOKUP(MOD(MAX(MOD(MID(TEXT(AJ75,n0),11,2)-11,100),9),10),{0,"ь ";1,"я ";4,"ей "},2)&amp;RIGHT(TEXT(AJ75,n0),2)&amp;" копе"&amp;VLOOKUP(MOD(MAX(MOD(RIGHT(TEXT(AJ75,n0),2)-11,100),9),10),{0,"йка";1,"йки";4,"ек"},2)</f>
        <v>Семнадцать рублей 28 копеек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</row>
    <row r="78" spans="1:38" ht="15">
      <c r="A78" s="14" t="s">
        <v>17</v>
      </c>
      <c r="B78" s="14"/>
      <c r="C78" s="14"/>
      <c r="D78" s="14"/>
      <c r="E78" s="14"/>
      <c r="F78" s="14"/>
      <c r="G78" s="14"/>
      <c r="H78" s="84" t="str">
        <f>SUBSTITUTE(PROPER(INDEX(n_4,MID(TEXT(AG75,n0),1,1)+1)&amp;INDEX(n0x,MID(TEXT(AG75,n0),2,1)+1,MID(TEXT(AG75,n0),3,1)+1)&amp;IF(-MID(TEXT(AG75,n0),1,3),"миллиард"&amp;VLOOKUP(MID(TEXT(AG75,n0),3,1)*AND(MID(TEXT(AG75,n0),2,1)-1),мил,2),"")&amp;INDEX(n_4,MID(TEXT(AG75,n0),4,1)+1)&amp;INDEX(n0x,MID(TEXT(AG75,n0),5,1)+1,MID(TEXT(AG75,n0),6,1)+1)&amp;IF(-MID(TEXT(AG75,n0),4,3),"миллион"&amp;VLOOKUP(MID(TEXT(AG75,n0),6,1)*AND(MID(TEXT(AG75,n0),5,1)-1),мил,2),"")&amp;INDEX(n_4,MID(TEXT(AG75,n0),7,1)+1)&amp;INDEX(n1x,MID(TEXT(AG75,n0),8,1)+1,MID(TEXT(AG75,n0),9,1)+1)&amp;IF(-MID(TEXT(AG75,n0),7,3),VLOOKUP(MID(TEXT(AG75,n0),9,1)*AND(MID(TEXT(AG75,n0),8,1)-1),тыс,2),"")&amp;INDEX(n_4,MID(TEXT(AG75,n0),10,1)+1)&amp;INDEX(n0x,MID(TEXT(AG75,n0),11,1)+1,MID(TEXT(AG75,n0),12,1)+1)),"z"," ")&amp;IF(TRUNC(TEXT(AG75,n0)),"","Ноль ")&amp;"рубл"&amp;VLOOKUP(MOD(MAX(MOD(MID(TEXT(AG75,n0),11,2)-11,100),9),10),{0,"ь ";1,"я ";4,"ей "},2)&amp;RIGHT(TEXT(AG75,n0),2)&amp;" копе"&amp;VLOOKUP(MOD(MAX(MOD(RIGHT(TEXT(AG75,n0),2)-11,100),9),10),{0,"йка";1,"йки";4,"ек"},2)</f>
        <v>Два рубля 88 копеек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24" customHeight="1">
      <c r="A79" s="60" t="s">
        <v>54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</row>
    <row r="80" spans="1:38" ht="15" customHeight="1">
      <c r="A80" s="60" t="s">
        <v>55</v>
      </c>
      <c r="B80" s="60"/>
      <c r="C80" s="60"/>
      <c r="D80" s="60"/>
      <c r="E80" s="60"/>
      <c r="F80" s="60"/>
      <c r="G80" s="60"/>
      <c r="H80" s="60"/>
      <c r="I80" s="66"/>
      <c r="J80" s="66"/>
      <c r="K80" s="66"/>
      <c r="L80" s="66"/>
      <c r="M80" s="66"/>
      <c r="N80" s="66"/>
      <c r="O80" s="33"/>
      <c r="P80" s="64" t="s">
        <v>38</v>
      </c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ht="6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5">
      <c r="A83" s="14"/>
      <c r="B83" s="14"/>
      <c r="C83" s="14"/>
      <c r="D83" s="14"/>
      <c r="E83" s="14"/>
      <c r="F83" s="16" t="s">
        <v>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6" t="s">
        <v>1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ht="15">
      <c r="A84" s="19" t="s">
        <v>65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5"/>
      <c r="U84" s="14"/>
      <c r="V84" s="62">
        <f>A38</f>
        <v>0</v>
      </c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</row>
    <row r="85" spans="1:38" ht="15">
      <c r="A85" s="61" t="s">
        <v>69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15"/>
      <c r="U85" s="1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15"/>
      <c r="U86" s="14"/>
      <c r="V86" s="14"/>
      <c r="W86" s="14"/>
      <c r="X86" s="14"/>
      <c r="Y86" s="14"/>
      <c r="Z86" s="14"/>
      <c r="AA86" s="38" t="s">
        <v>56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31.5" customHeight="1">
      <c r="A87" s="59"/>
      <c r="B87" s="59"/>
      <c r="C87" s="59"/>
      <c r="D87" s="59"/>
      <c r="E87" s="59"/>
      <c r="F87" s="59"/>
      <c r="G87" s="59"/>
      <c r="H87" s="59"/>
      <c r="I87" s="18" t="s">
        <v>67</v>
      </c>
      <c r="J87" s="18"/>
      <c r="K87" s="18"/>
      <c r="L87" s="18"/>
      <c r="M87" s="14"/>
      <c r="N87" s="14"/>
      <c r="O87" s="14"/>
      <c r="P87" s="14"/>
      <c r="Q87" s="14"/>
      <c r="R87" s="14"/>
      <c r="S87" s="15"/>
      <c r="T87" s="15"/>
      <c r="U87" s="14"/>
      <c r="V87" s="166"/>
      <c r="W87" s="166"/>
      <c r="X87" s="166"/>
      <c r="Y87" s="166"/>
      <c r="Z87" s="166"/>
      <c r="AA87" s="166"/>
      <c r="AB87" s="166"/>
      <c r="AC87" s="166"/>
      <c r="AD87" s="165">
        <f>K41</f>
        <v>0</v>
      </c>
      <c r="AE87" s="165"/>
      <c r="AF87" s="165"/>
      <c r="AG87" s="165"/>
      <c r="AH87" s="165"/>
      <c r="AI87" s="165"/>
      <c r="AJ87" s="165"/>
      <c r="AK87" s="165"/>
      <c r="AL87" s="165"/>
    </row>
    <row r="88" spans="1:38" ht="15">
      <c r="A88" s="14"/>
      <c r="B88" s="14"/>
      <c r="C88" s="14" t="s">
        <v>10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4"/>
      <c r="V88" s="14" t="s">
        <v>10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7" t="s">
        <v>29</v>
      </c>
      <c r="AH88" s="14"/>
      <c r="AI88" s="14"/>
      <c r="AJ88" s="14"/>
      <c r="AK88" s="14"/>
      <c r="AL88" s="14"/>
    </row>
    <row r="89" spans="1:38" ht="15">
      <c r="A89" s="14"/>
      <c r="B89" s="14"/>
      <c r="C89" s="14"/>
      <c r="D89" s="14"/>
      <c r="E89" s="14" t="s">
        <v>11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41"/>
      <c r="AA89" s="14"/>
      <c r="AB89" s="14" t="s">
        <v>11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0"/>
      <c r="T90" s="30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0"/>
      <c r="T91" s="30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0"/>
      <c r="T92" s="30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0"/>
      <c r="T93" s="30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0"/>
      <c r="T94" s="30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0"/>
      <c r="T95" s="30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0"/>
      <c r="T96" s="30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0"/>
      <c r="T97" s="30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0"/>
      <c r="T98" s="30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0"/>
      <c r="T99" s="30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</sheetData>
  <sheetProtection password="CE28" sheet="1" formatCells="0" formatColumns="0" formatRows="0" selectLockedCells="1"/>
  <mergeCells count="112">
    <mergeCell ref="R33:AK33"/>
    <mergeCell ref="A34:J34"/>
    <mergeCell ref="K34:AK34"/>
    <mergeCell ref="A29:Q31"/>
    <mergeCell ref="R29:T31"/>
    <mergeCell ref="U29:Y31"/>
    <mergeCell ref="Z29:AD31"/>
    <mergeCell ref="AE29:AH31"/>
    <mergeCell ref="AI29:AL31"/>
    <mergeCell ref="I1:U1"/>
    <mergeCell ref="A27:Q28"/>
    <mergeCell ref="R27:T28"/>
    <mergeCell ref="U27:Y28"/>
    <mergeCell ref="Z27:AD28"/>
    <mergeCell ref="AE27:AH28"/>
    <mergeCell ref="A12:AL12"/>
    <mergeCell ref="AE18:AH19"/>
    <mergeCell ref="A8:AL8"/>
    <mergeCell ref="A16:AM16"/>
    <mergeCell ref="E65:K65"/>
    <mergeCell ref="AD87:AL87"/>
    <mergeCell ref="V87:AC87"/>
    <mergeCell ref="A26:AM26"/>
    <mergeCell ref="A35:AM35"/>
    <mergeCell ref="V52:AL52"/>
    <mergeCell ref="AA68:AC71"/>
    <mergeCell ref="D68:W71"/>
    <mergeCell ref="D72:W74"/>
    <mergeCell ref="A33:O33"/>
    <mergeCell ref="A76:AL76"/>
    <mergeCell ref="A68:C71"/>
    <mergeCell ref="AG72:AI74"/>
    <mergeCell ref="X68:Z71"/>
    <mergeCell ref="AD75:AF75"/>
    <mergeCell ref="V1:AC1"/>
    <mergeCell ref="K41:R41"/>
    <mergeCell ref="T36:AL36"/>
    <mergeCell ref="AI27:AL28"/>
    <mergeCell ref="A36:S36"/>
    <mergeCell ref="AJ75:AL75"/>
    <mergeCell ref="S61:Y61"/>
    <mergeCell ref="A66:AL66"/>
    <mergeCell ref="T38:AL38"/>
    <mergeCell ref="AD41:AK41"/>
    <mergeCell ref="A46:Q58"/>
    <mergeCell ref="V53:AL59"/>
    <mergeCell ref="T39:AL39"/>
    <mergeCell ref="T43:AB43"/>
    <mergeCell ref="W64:AB64"/>
    <mergeCell ref="AD68:AF71"/>
    <mergeCell ref="AE20:AH22"/>
    <mergeCell ref="B65:C65"/>
    <mergeCell ref="N61:R61"/>
    <mergeCell ref="B64:K64"/>
    <mergeCell ref="A24:O24"/>
    <mergeCell ref="R20:T22"/>
    <mergeCell ref="Z20:AD22"/>
    <mergeCell ref="A38:Q39"/>
    <mergeCell ref="L64:T64"/>
    <mergeCell ref="AJ72:AL74"/>
    <mergeCell ref="V46:AL46"/>
    <mergeCell ref="A41:G41"/>
    <mergeCell ref="T41:Z41"/>
    <mergeCell ref="AG68:AI71"/>
    <mergeCell ref="V47:AL48"/>
    <mergeCell ref="V50:AL51"/>
    <mergeCell ref="X72:Z74"/>
    <mergeCell ref="AD72:AF74"/>
    <mergeCell ref="A43:I43"/>
    <mergeCell ref="A5:AL5"/>
    <mergeCell ref="A13:AL13"/>
    <mergeCell ref="A9:AL9"/>
    <mergeCell ref="A7:AL7"/>
    <mergeCell ref="A6:AL6"/>
    <mergeCell ref="L11:AL11"/>
    <mergeCell ref="A10:AL10"/>
    <mergeCell ref="A11:K11"/>
    <mergeCell ref="Z18:AD19"/>
    <mergeCell ref="A25:J25"/>
    <mergeCell ref="R24:AK24"/>
    <mergeCell ref="U18:Y19"/>
    <mergeCell ref="K25:AK25"/>
    <mergeCell ref="R18:T19"/>
    <mergeCell ref="AD3:AI3"/>
    <mergeCell ref="A17:AL17"/>
    <mergeCell ref="A14:AL14"/>
    <mergeCell ref="A3:H3"/>
    <mergeCell ref="AJ3:AL3"/>
    <mergeCell ref="A20:Q22"/>
    <mergeCell ref="U20:Y22"/>
    <mergeCell ref="M15:N15"/>
    <mergeCell ref="A4:AL4"/>
    <mergeCell ref="A18:Q19"/>
    <mergeCell ref="A2:AM2"/>
    <mergeCell ref="AI20:AL22"/>
    <mergeCell ref="AI18:AL19"/>
    <mergeCell ref="H78:AL78"/>
    <mergeCell ref="AG75:AI75"/>
    <mergeCell ref="AJ68:AL71"/>
    <mergeCell ref="A72:C74"/>
    <mergeCell ref="AA72:AC74"/>
    <mergeCell ref="H77:AL77"/>
    <mergeCell ref="A77:G77"/>
    <mergeCell ref="A87:H87"/>
    <mergeCell ref="A79:AL79"/>
    <mergeCell ref="A85:S85"/>
    <mergeCell ref="V84:AL85"/>
    <mergeCell ref="AD80:AL80"/>
    <mergeCell ref="P80:AC80"/>
    <mergeCell ref="A86:S86"/>
    <mergeCell ref="A80:H80"/>
    <mergeCell ref="I80:N80"/>
  </mergeCell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44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249695.75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сорок девять тысяч шестьсот девяносто пять рублей 75 копеек</v>
      </c>
    </row>
    <row r="19" spans="2:3" ht="12.75">
      <c r="B19" s="7">
        <f ca="1">ROUND((RAND()*10000000),2)</f>
        <v>1330813.63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Один миллион триста тридцать тысяч восемьсот тринадцать рублей 63 копейки</v>
      </c>
    </row>
    <row r="20" spans="2:3" ht="12.75">
      <c r="B20" s="7">
        <f ca="1">ROUND((RAND()*100000000),2)</f>
        <v>70405465.6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миллионов четыреста пять тысяч четыреста шестьдесят пять рублей 60 копеек</v>
      </c>
    </row>
    <row r="21" spans="2:3" ht="12.75">
      <c r="B21" s="7">
        <f ca="1">ROUND((RAND()*1000000000),2)</f>
        <v>122738062.61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Сто двадцать два миллиона семьсот тридцать восемь тысяч шестьдесят два рубля 61 копейка</v>
      </c>
    </row>
    <row r="22" spans="2:3" ht="12.75">
      <c r="B22" s="7">
        <f ca="1">ROUND((RAND()*1000000000000),2)</f>
        <v>411178219531.28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Четыреста одиннадцать миллиардов сто семьдесят восемь миллионов двести девятнадцать тысяч пятьсот тридцать один рубль 28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2023-10-20T08:55:13Z</cp:lastPrinted>
  <dcterms:created xsi:type="dcterms:W3CDTF">2021-04-16T08:52:42Z</dcterms:created>
  <dcterms:modified xsi:type="dcterms:W3CDTF">2023-10-20T09:49:51Z</dcterms:modified>
  <cp:category/>
  <cp:version/>
  <cp:contentType/>
  <cp:contentStatus/>
</cp:coreProperties>
</file>