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450" yWindow="0" windowWidth="21840" windowHeight="13740"/>
  </bookViews>
  <sheets>
    <sheet name="Лист1" sheetId="1" r:id="rId1"/>
    <sheet name="Формула 2" sheetId="3" state="hidden" r:id="rId2"/>
  </sheets>
  <definedNames>
    <definedName name="n_1">{"","одинz","дваz","триz","четыреz","пятьz","шестьz","семьz","восемьz","девятьz"}</definedName>
    <definedName name="n_2">{"десятьz","одиннадцатьz","двенадцатьz","тринадцатьz","четырнадцатьz","пятнадцатьz","шестнадцатьz","семнадцатьz","восемнадцатьz","девятнадцатьz"}</definedName>
    <definedName name="n_3">{"";1;"двадцатьz";"тридцатьz";"сорокz";"пятьдесятz";"шестьдесятz";"семьдесятz";"восемьдесятz";"девяностоz"}</definedName>
    <definedName name="n_4">{"","стоz","двестиz","тристаz","четырестаz","пятьсотz","шестьсотz","семьсотz","восемьсотz","девятьсотz"}</definedName>
    <definedName name="n_5">{"","однаz","двеz","триz","четыреz","пятьz","шестьz","семьz","восемьz","девятьz"}</definedName>
    <definedName name="n0">"000000000000"&amp;MID(1/2,2,1)&amp;"00"</definedName>
    <definedName name="n0x">IF(n_3=1,n_2,n_3&amp;n_1)</definedName>
    <definedName name="n1x">IF(n_3=1,n_2,n_3&amp;n_5)</definedName>
    <definedName name="мил">{0,"овz";1,"z";2,"аz";5,"овz"}</definedName>
    <definedName name="_xlnm.Print_Area" localSheetId="0">Лист1!$A$1:$AM$176</definedName>
    <definedName name="тыс">{0,"тысячz";1,"тысячаz";2,"тысячиz";5,"тысячz"}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146" i="1" l="1"/>
  <c r="AF134" i="1"/>
  <c r="S98" i="1"/>
  <c r="O101" i="1"/>
  <c r="V90" i="1" l="1"/>
  <c r="AG135" i="1"/>
  <c r="W101" i="1"/>
  <c r="U146" i="1"/>
  <c r="V84" i="1"/>
  <c r="V87" i="1"/>
  <c r="I143" i="1"/>
  <c r="Y156" i="1"/>
  <c r="Y113" i="1"/>
  <c r="AD113" i="1" s="1"/>
  <c r="R28" i="1"/>
  <c r="Z28" i="1" s="1"/>
  <c r="AE28" i="1" s="1"/>
  <c r="K33" i="1" s="1"/>
  <c r="C15" i="3"/>
  <c r="AD156" i="1"/>
  <c r="AD159" i="1" s="1"/>
  <c r="B22" i="3"/>
  <c r="C22" i="3" s="1"/>
  <c r="B21" i="3"/>
  <c r="C21" i="3" s="1"/>
  <c r="B20" i="3"/>
  <c r="C20" i="3" s="1"/>
  <c r="B19" i="3"/>
  <c r="C19" i="3" s="1"/>
  <c r="B18" i="3"/>
  <c r="C18" i="3" s="1"/>
  <c r="C16" i="3"/>
  <c r="C14" i="3"/>
  <c r="C13" i="3"/>
  <c r="C12" i="3"/>
  <c r="C11" i="3"/>
  <c r="C10" i="3"/>
  <c r="C9" i="3"/>
  <c r="C8" i="3"/>
  <c r="C7" i="3"/>
  <c r="C6" i="3"/>
  <c r="C5" i="3"/>
  <c r="AG156" i="1"/>
  <c r="AG159" i="1" s="1"/>
  <c r="H162" i="1" s="1"/>
  <c r="AG113" i="1" l="1"/>
  <c r="AG116" i="1" s="1"/>
  <c r="H119" i="1" s="1"/>
  <c r="AD116" i="1"/>
  <c r="AJ156" i="1"/>
  <c r="AJ159" i="1" s="1"/>
  <c r="H161" i="1" s="1"/>
  <c r="AI28" i="1"/>
  <c r="R32" i="1" s="1"/>
  <c r="AJ113" i="1" l="1"/>
  <c r="AJ116" i="1" s="1"/>
  <c r="H118" i="1" s="1"/>
</calcChain>
</file>

<file path=xl/comments1.xml><?xml version="1.0" encoding="utf-8"?>
<comments xmlns="http://schemas.openxmlformats.org/spreadsheetml/2006/main">
  <authors>
    <author>Markovski</author>
  </authors>
  <commentList>
    <comment ref="AD3" authorId="0">
      <text>
        <r>
          <rPr>
            <sz val="9"/>
            <color indexed="81"/>
            <rFont val="Tahoma"/>
            <family val="2"/>
            <charset val="204"/>
          </rPr>
          <t>Формат даты:
дд.мм
например 01.01</t>
        </r>
      </text>
    </comment>
    <comment ref="M20" authorId="0">
      <text>
        <r>
          <rPr>
            <sz val="9"/>
            <color indexed="81"/>
            <rFont val="Tahoma"/>
            <family val="2"/>
            <charset val="204"/>
          </rPr>
          <t>Количество проверок</t>
        </r>
      </text>
    </comment>
  </commentList>
</comments>
</file>

<file path=xl/sharedStrings.xml><?xml version="1.0" encoding="utf-8"?>
<sst xmlns="http://schemas.openxmlformats.org/spreadsheetml/2006/main" count="164" uniqueCount="128">
  <si>
    <t>ИСПОЛНИТЕЛЬ:</t>
  </si>
  <si>
    <t>ЗАКАЗЧИК:</t>
  </si>
  <si>
    <t xml:space="preserve">АКТ № </t>
  </si>
  <si>
    <t>сдачи-приемки оказанных услуг</t>
  </si>
  <si>
    <t>"</t>
  </si>
  <si>
    <t>г.</t>
  </si>
  <si>
    <t>от</t>
  </si>
  <si>
    <t>Наименование услуг (работ)</t>
  </si>
  <si>
    <t>Кол-во ед.</t>
  </si>
  <si>
    <t>Стоим. за ед. без НДС, руб</t>
  </si>
  <si>
    <t>НДС, руб.</t>
  </si>
  <si>
    <t>Стоимость с НДС, руб.</t>
  </si>
  <si>
    <t>Стоимость без НДС, руб</t>
  </si>
  <si>
    <t>ИТОГО:</t>
  </si>
  <si>
    <t>ВСЕГО:</t>
  </si>
  <si>
    <t>Объем оказанных услуг:</t>
  </si>
  <si>
    <t>Работу выполнил:</t>
  </si>
  <si>
    <t>(подпись)</t>
  </si>
  <si>
    <t>М.П.</t>
  </si>
  <si>
    <t>(должность Ф.И.О.)</t>
  </si>
  <si>
    <t>Перевод числа в сумму прописью</t>
  </si>
  <si>
    <r>
      <t xml:space="preserve">Формат: </t>
    </r>
    <r>
      <rPr>
        <b/>
        <sz val="10"/>
        <color indexed="56"/>
        <rFont val="Arial"/>
        <family val="2"/>
        <charset val="204"/>
      </rPr>
      <t>"</t>
    </r>
    <r>
      <rPr>
        <b/>
        <i/>
        <sz val="10"/>
        <color indexed="56"/>
        <rFont val="Arial"/>
        <family val="2"/>
        <charset val="204"/>
      </rPr>
      <t>Пропись</t>
    </r>
    <r>
      <rPr>
        <b/>
        <sz val="10"/>
        <color indexed="56"/>
        <rFont val="Arial"/>
        <family val="2"/>
        <charset val="204"/>
      </rPr>
      <t xml:space="preserve"> рублей 00 копеек"</t>
    </r>
  </si>
  <si>
    <t>Примеры</t>
  </si>
  <si>
    <t>Результат преобразования</t>
  </si>
  <si>
    <t>Случайные примеры:</t>
  </si>
  <si>
    <t>ПЛАТЕЛЬЩИК:</t>
  </si>
  <si>
    <t>Ставка НДС 20%:</t>
  </si>
  <si>
    <t>1.</t>
  </si>
  <si>
    <t>2.</t>
  </si>
  <si>
    <t>3.</t>
  </si>
  <si>
    <t>№</t>
  </si>
  <si>
    <t>После проведения оплаты "Заказчик" предоставляет "Исполнителю" копию платежного поручения.</t>
  </si>
  <si>
    <t>Оплату произвести в течение 10 банковских дней со дня выставления.</t>
  </si>
  <si>
    <t>подпись</t>
  </si>
  <si>
    <t>СЧЕТ-ФАКТУРА №</t>
  </si>
  <si>
    <t>именуемое в дальнейшем Заказчик, в лице</t>
  </si>
  <si>
    <t>1. Предмет договора</t>
  </si>
  <si>
    <t>1.1. Заказчик поручает и оплачивает, а Исполнитель обязуется оказать услуги:</t>
  </si>
  <si>
    <t>)</t>
  </si>
  <si>
    <t>1.1.1. проведение проверки знаний у руководителей, специалистов Заказчика в  комиссии для  проверки знаний по вопросам промышленной безопасности Госпромнадзора (далее – комиссия)</t>
  </si>
  <si>
    <t>1.2. Результат проверки знаний оформляется протоколом проверки знаний по вопросам промышленной безопасности.</t>
  </si>
  <si>
    <t>1.3. Подтверждением оказания услуг по настоящему договору является акт сдачи - приемки оказанных услуг, подписанный уполномоченными представителями Сторон настоящего договора.</t>
  </si>
  <si>
    <t>2. Стоимость услуг и  порядок расчетов</t>
  </si>
  <si>
    <t>Наименование услуги</t>
  </si>
  <si>
    <t>Кол-во,
ед.</t>
  </si>
  <si>
    <t>Стоимость без НДС, руб.</t>
  </si>
  <si>
    <t>Стоимость за ед. без НДС, руб.</t>
  </si>
  <si>
    <t>НДС (20%),  руб.</t>
  </si>
  <si>
    <t>,</t>
  </si>
  <si>
    <t>Стоимость оказываемых услуг составляет:</t>
  </si>
  <si>
    <t>в том числе НДС (20%):</t>
  </si>
  <si>
    <t>3. Права и обязанности Сторон</t>
  </si>
  <si>
    <t>3.1. Заказчик имеет право:</t>
  </si>
  <si>
    <t>3.1.1 осуществлять контроль за сроком  оказания услуг.</t>
  </si>
  <si>
    <t xml:space="preserve">3.2. Заказчик обязан: </t>
  </si>
  <si>
    <t>3.2.4. в день окончания оказания услуг по настоящему договору подписать акт сдачи - приемки оказанных услуг или в течение 2 (двух) рабочих дней представить письменный мотивированный отказ в его подписании. При этом неудовлетворительные результаты проверки знаний не могут быть основанием для отказа от подписания акта сдачи - приемки оказанных услуг.</t>
  </si>
  <si>
    <t>3.3. Исполнитель имеет право:</t>
  </si>
  <si>
    <t>3.4. Исполнитель обязан:</t>
  </si>
  <si>
    <t>4. Ответственность Сторон</t>
  </si>
  <si>
    <t>4.1. При неисполнении или ненадлежащем исполнении обязательств по настоящему договору Стороны несут ответственность в соответствии с законодательством Республики Беларусь.</t>
  </si>
  <si>
    <t>5. Прочие условия</t>
  </si>
  <si>
    <t>5.2. Все изменения, дополнения и приложения к настоящему договору имеют юридическую силу и являются его неотъемлемыми частями, если они изложены в письменном виде и подписаны уполномоченными представителями Сторон.</t>
  </si>
  <si>
    <t>5.3. Все споры и разногласия по настоящему договору решаются путем переговоров в претензионном порядке. При не достижении Сторонами согласия упомянутые споры подлежат разрешению в экономическом суде в соответствии с законодательством Республики Беларусь.</t>
  </si>
  <si>
    <t>5.4. Договор и документы, переданные по факсу, электронной почте и подписанные уполномоченными представителями Сторон, имеют юридическую силу, с последующим обменом оригиналами в течение 30 (тридцати) календарных дней с момента подписания договора.</t>
  </si>
  <si>
    <t>5.5. Вопросы, не урегулированные настоящим договором, решаются в соответствии с законодательством Республики Беларусь.</t>
  </si>
  <si>
    <t xml:space="preserve">5.6. Настоящий договор составлен в двух экземплярах, имеющих равную юридическую силу, по одному для каждой из Сторон. </t>
  </si>
  <si>
    <t xml:space="preserve">6. Юридические адреса и реквизиты </t>
  </si>
  <si>
    <t>Исполнитель</t>
  </si>
  <si>
    <t>Заказчик</t>
  </si>
  <si>
    <t>(наименование должности)</t>
  </si>
  <si>
    <t>(Ф.И.О.)</t>
  </si>
  <si>
    <t>Юридический адрес:</t>
  </si>
  <si>
    <t>(количество проверок знаний -</t>
  </si>
  <si>
    <t xml:space="preserve">действующего на основании </t>
  </si>
  <si>
    <t>3.2.2. предоставить заявление-уведомление по форме предоставленной на официальном сайта Госпромнадзора не позднее 1 (одного) рабочего дня до прохождения проверки знаний;</t>
  </si>
  <si>
    <t>3.4.1. оказать услуги  в течение 5 (пяти) рабочих дней при выполнении Заказчиком условий п.п. 3.2.1, 3.2.2 и 3.2.3 п. 3 настоящего договора и сдать их по акту сдачи-приемки оказанных услуг;</t>
  </si>
  <si>
    <t>3.4.2. не позднее 10-го числа месяца, следующего за месяцем подписания акта сдачи-приемки оказанных услуг, выставить (направить) электронный счет-фактуру по НДС на Портал Министерства по налогам и сборам (www.vat.gov.by).</t>
  </si>
  <si>
    <t xml:space="preserve">3.6. Стороны Договора обязуются не совершать действий коррупционной направленности. При исполнении своих обязанностей по договору Стороны обязуются не совершать в отношении иных лиц действий, связанных с оказанием влияния на принимаемые ими решения (действия) с целью получения каких-либо неправомерных преимуществ или для реализации иных неправомерных целей. </t>
  </si>
  <si>
    <t>Банковские реквизиты:</t>
  </si>
  <si>
    <t xml:space="preserve">ДОГОВОР </t>
  </si>
  <si>
    <t>на оказание услуг по проведению проверки знаний у руководителей, специалистов субъектов хозяйствования в комиссии для проверки знаний по вопросам промышленной безопасности</t>
  </si>
  <si>
    <t>(должность, фамилия, собственное имя, отчество (если таковое имеется)</t>
  </si>
  <si>
    <t>с одной стороны, и</t>
  </si>
  <si>
    <t>(документ,  подтверждающий полномочия)</t>
  </si>
  <si>
    <t>2.2. Расчет стоимости оказываемых услуг:</t>
  </si>
  <si>
    <t>2.3. С изменением ценообразующих факторов тарифы на услуги могут изменяться Исполнителем в одностороннем порядке в течение срока действия договора. Стоимость оказываемых услуг определяется исходя из тарифов, действующих на дату оказания услуги. Исполнитель информирует об изменении тарифов на услуги посредством размещения уведомления на официальном сайте Госпромнадзора.</t>
  </si>
  <si>
    <t>2.5. При получении неудовлетворительных результатов проверки знаний - услуги считаются оказанными, оплата за услуги Заказчику не возвращается.</t>
  </si>
  <si>
    <t xml:space="preserve">2.6. Источник финансирования - </t>
  </si>
  <si>
    <t>2.4. Заказчик производит предоплату в размере 100%  стоимости оказываемой услуги платежным поручением. Основанием для оплаты служит счет-фактура на предоплату, являющийся неотъемлемой частью настоящего договора.</t>
  </si>
  <si>
    <t>3.5. Сторона, для которой создались условия, препятствующие исполнению условий настоящего договора, должна незамедлительно сообщить другой Стороне о прекращении договора или изменении  условий настоящего договора с возможным переносом сроков исполнения этих условий.</t>
  </si>
  <si>
    <t>(наименование юридического лица)</t>
  </si>
  <si>
    <t>с  другой стороны, далее именуемые Сторонами, заключили настоящий договор о нижеследующем:</t>
  </si>
  <si>
    <t>3.3.1. снять заявление-уведомление  с рассмотрения, расторгнуть договор в одностороннем порядке и возвратить предоплату за услуги в случае невыполнения Заказчиком обязанностей, указанных в п.п. 2.4 и (или) 3.2.3 договора через 60 календарных дней со дня заключения договора, без предварительного уведомления Заказчика.</t>
  </si>
  <si>
    <t>5.1. Договор вступает в силу с момента подписания его Сторонами и действует в течении 60 календарных дней.</t>
  </si>
  <si>
    <t xml:space="preserve">                                                (наименование юридического лица, фамилия, собственное имя, отчество (если таковое имеется) индивидуального предпринимателя)</t>
  </si>
  <si>
    <t xml:space="preserve">                                                        (должность, фамилия, собственное имя, отчество (если таковое имеется)</t>
  </si>
  <si>
    <t xml:space="preserve">   (документ,  подтверждающий полномочия)</t>
  </si>
  <si>
    <t xml:space="preserve">Департамент по надзору за безопасным ведением работ в промышленности Министерства по чрезвычайным ситуациям Республики Беларусь (Госпромнадзор), именуемый в в дальнейшем Исполнитель, в лице </t>
  </si>
  <si>
    <t>Основанием, подтверждающим оказание платных услуг, является акт сдачи-приемки оказанных</t>
  </si>
  <si>
    <t>услуг.</t>
  </si>
  <si>
    <t>Работа проводилась по договору №</t>
  </si>
  <si>
    <t>Счет-фактура выписана на основании договора от</t>
  </si>
  <si>
    <t xml:space="preserve">Департамент по надзору за безопасным ведением работ в промышленности Министерства по чрезвычайным ситуациям Республики Беларусь </t>
  </si>
  <si>
    <t>3.2.1. произвести предоплату в соответствии с п.п. 2.4 п. 2 договора не ранее 5 (пяти) рабочих дней до прохождения проверки знаний и после предварительной записи на проверку знаний;</t>
  </si>
  <si>
    <t>3.2.3. обеспечить явку лиц(а) для прохождения проверки знаний в соответствии с  заявлением-уведомлением и с учетом предварительной записи на проверку знаний;</t>
  </si>
  <si>
    <t>г.Могилев</t>
  </si>
  <si>
    <t>Могилевское областное управление</t>
  </si>
  <si>
    <t>Юридический адрес: 212003
г. Могилев, ул. Челюскинцев, 115</t>
  </si>
  <si>
    <t xml:space="preserve">р/с: BY46 АКВВ 3642 9000 0015 0000 0000
БИК: AKBBBY2Х 
ОАО «АСБ Беларусбанк»
</t>
  </si>
  <si>
    <t>УНП 700630521
ОКПО 00015482</t>
  </si>
  <si>
    <r>
      <t>ИСПОЛНИТЕЛЬ:</t>
    </r>
    <r>
      <rPr>
        <sz val="11"/>
        <color indexed="8"/>
        <rFont val="Times New Roman"/>
        <family val="1"/>
        <charset val="204"/>
      </rPr>
      <t xml:space="preserve">
Могилевское областное управление Госпромнадзора
212003, г. Могилев, ул. Челюскинцев, 115
p/с: BY46 AKBB 3642 9000 0015 0000 0000
БИК: AKBBBY2X в ОАО "АСБ Беларусбанк"
УНП 700630521 ОКПО 00015482</t>
    </r>
  </si>
  <si>
    <r>
      <t xml:space="preserve">ИСПОЛНИТЕЛЬ:
</t>
    </r>
    <r>
      <rPr>
        <sz val="10"/>
        <color indexed="8"/>
        <rFont val="Times New Roman"/>
        <family val="1"/>
        <charset val="204"/>
      </rPr>
      <t>Могилевское областное управление Госпромнадзора
212003, г. Могилев, ул. Челюскинцев, 115
p/с: BY46 AKBB 3642 9000 0015 0000 0000
БИК: AKBBBY2X в ОАО "АСБ Беларусбанк"
УНП 700630521 ОКПО 00015482</t>
    </r>
  </si>
  <si>
    <t>Заместитель начальника управления - начальник</t>
  </si>
  <si>
    <t>отдела экспертизы</t>
  </si>
  <si>
    <t xml:space="preserve">Заместитель начальника управления - начальник </t>
  </si>
  <si>
    <t>(банковские реквизиты: р\с, УНП, адрес)</t>
  </si>
  <si>
    <t>2.1.  Стоимость оказываемых услуг, являющихся предметом настоящего договора, определяется в соответствии с прейскурантом № 1 на услуги (работы), оказываемые Департаментом по надзору за безопасным ведением работ в промышленности Министерства по чрезвычайным ситуациям Республики Беларусь резидентам Республики Беларусь, утвержденным и введенным в действие приказом Госпромнадзора от 20.06.2022 № 51.</t>
  </si>
  <si>
    <t xml:space="preserve">№
прейскуранта </t>
  </si>
  <si>
    <t>15.1</t>
  </si>
  <si>
    <t>Основание для оплаты Прейскурант № 1 на услуги (работы), оказываемые Департаментом по надзору за безопасным ведением работ в промышленности Министерства по чрезвычайным ситуациям Республики Беларусь резидентам Республики Беларусь, утвержденный и введенный в действие приказом Госпромнадзора от 20.06.2022 № 51</t>
  </si>
  <si>
    <t>Проведение проверки знаний 
по вопросам промышленной безопасности 
(за 1экзаменуемого на 1 услугу)</t>
  </si>
  <si>
    <t>Расчет проведен согласно Прейскуранту № 1 на услуги (работы), оказываемые Департаментом по надзору за безопасным ведением работ в промышленности Министерства по чрезвычайным ситуациям Республики Беларусь резидентам Республики Беларусь, утвержденному и введенному в действие приказом Госпромнадзора от 20.06.2022 № 51</t>
  </si>
  <si>
    <t>заместителя начальника управления - начальника отдела надзора Петручени А.В.</t>
  </si>
  <si>
    <t>доверенности от 27.09.2022 № 45-09/2022</t>
  </si>
  <si>
    <t>отдела надзора</t>
  </si>
  <si>
    <t>А.В. Петрученя</t>
  </si>
  <si>
    <t>.2023 г.</t>
  </si>
  <si>
    <t>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</si>
</sst>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4"/>
      <name val="Arial"/>
      <family val="2"/>
    </font>
    <font>
      <b/>
      <sz val="10"/>
      <color indexed="56"/>
      <name val="Arial"/>
      <family val="2"/>
      <charset val="204"/>
    </font>
    <font>
      <b/>
      <i/>
      <sz val="10"/>
      <color indexed="56"/>
      <name val="Arial"/>
      <family val="2"/>
      <charset val="204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sz val="8"/>
      <name val="Times New Roman"/>
      <family val="1"/>
      <charset val="204"/>
    </font>
    <font>
      <sz val="9"/>
      <color indexed="81"/>
      <name val="Tahoma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theme="3"/>
      <name val="Arial"/>
      <family val="2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sz val="9.5"/>
      <color theme="1"/>
      <name val="Times New Roman"/>
      <family val="1"/>
      <charset val="204"/>
    </font>
    <font>
      <b/>
      <sz val="9.5"/>
      <color theme="1"/>
      <name val="Times New Roman"/>
      <family val="1"/>
      <charset val="204"/>
    </font>
    <font>
      <sz val="9.5"/>
      <color theme="1"/>
      <name val="Calibri"/>
      <family val="2"/>
      <charset val="204"/>
      <scheme val="minor"/>
    </font>
    <font>
      <sz val="9.5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6FF9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1">
    <xf numFmtId="0" fontId="0" fillId="0" borderId="0" xfId="0"/>
    <xf numFmtId="0" fontId="2" fillId="0" borderId="0" xfId="1" applyFont="1"/>
    <xf numFmtId="0" fontId="12" fillId="0" borderId="0" xfId="1" applyFont="1"/>
    <xf numFmtId="0" fontId="1" fillId="0" borderId="0" xfId="1"/>
    <xf numFmtId="0" fontId="5" fillId="0" borderId="0" xfId="1" applyFont="1" applyAlignment="1">
      <alignment horizontal="center"/>
    </xf>
    <xf numFmtId="0" fontId="5" fillId="0" borderId="0" xfId="1" applyFont="1" applyAlignment="1">
      <alignment horizontal="left"/>
    </xf>
    <xf numFmtId="0" fontId="5" fillId="0" borderId="0" xfId="1" applyFont="1"/>
    <xf numFmtId="4" fontId="1" fillId="0" borderId="0" xfId="1" applyNumberFormat="1"/>
    <xf numFmtId="0" fontId="1" fillId="0" borderId="0" xfId="1" quotePrefix="1" applyFont="1"/>
    <xf numFmtId="0" fontId="1" fillId="0" borderId="0" xfId="1" quotePrefix="1"/>
    <xf numFmtId="4" fontId="5" fillId="0" borderId="0" xfId="1" applyNumberFormat="1" applyFont="1" applyAlignment="1">
      <alignment vertical="center"/>
    </xf>
    <xf numFmtId="0" fontId="6" fillId="0" borderId="0" xfId="1" applyFont="1"/>
    <xf numFmtId="0" fontId="1" fillId="0" borderId="0" xfId="1" applyAlignment="1"/>
    <xf numFmtId="0" fontId="13" fillId="2" borderId="0" xfId="0" applyFont="1" applyFill="1" applyProtection="1">
      <protection hidden="1"/>
    </xf>
    <xf numFmtId="0" fontId="13" fillId="0" borderId="0" xfId="0" applyFont="1" applyProtection="1">
      <protection hidden="1"/>
    </xf>
    <xf numFmtId="0" fontId="13" fillId="2" borderId="0" xfId="0" applyFont="1" applyFill="1" applyAlignment="1" applyProtection="1">
      <protection hidden="1"/>
    </xf>
    <xf numFmtId="0" fontId="13" fillId="2" borderId="0" xfId="0" applyFont="1" applyFill="1" applyBorder="1" applyAlignment="1" applyProtection="1">
      <protection hidden="1"/>
    </xf>
    <xf numFmtId="0" fontId="13" fillId="0" borderId="0" xfId="0" applyFont="1" applyAlignment="1" applyProtection="1">
      <protection hidden="1"/>
    </xf>
    <xf numFmtId="0" fontId="14" fillId="2" borderId="0" xfId="0" applyFont="1" applyFill="1" applyAlignment="1" applyProtection="1">
      <alignment vertical="top"/>
      <protection hidden="1"/>
    </xf>
    <xf numFmtId="0" fontId="13" fillId="2" borderId="0" xfId="0" applyFont="1" applyFill="1" applyBorder="1" applyProtection="1">
      <protection hidden="1"/>
    </xf>
    <xf numFmtId="0" fontId="15" fillId="2" borderId="0" xfId="0" applyFont="1" applyFill="1" applyAlignment="1" applyProtection="1">
      <protection hidden="1"/>
    </xf>
    <xf numFmtId="0" fontId="15" fillId="2" borderId="0" xfId="0" applyFont="1" applyFill="1" applyAlignment="1" applyProtection="1">
      <alignment horizontal="right"/>
      <protection hidden="1"/>
    </xf>
    <xf numFmtId="0" fontId="13" fillId="2" borderId="0" xfId="0" quotePrefix="1" applyNumberFormat="1" applyFont="1" applyFill="1" applyAlignment="1" applyProtection="1">
      <alignment horizontal="right"/>
      <protection hidden="1"/>
    </xf>
    <xf numFmtId="0" fontId="13" fillId="2" borderId="0" xfId="0" quotePrefix="1" applyFont="1" applyFill="1" applyAlignment="1" applyProtection="1">
      <protection hidden="1"/>
    </xf>
    <xf numFmtId="0" fontId="15" fillId="2" borderId="0" xfId="0" applyFont="1" applyFill="1" applyBorder="1" applyAlignment="1" applyProtection="1">
      <alignment horizontal="right"/>
      <protection hidden="1"/>
    </xf>
    <xf numFmtId="0" fontId="16" fillId="2" borderId="0" xfId="0" applyFont="1" applyFill="1" applyAlignment="1" applyProtection="1">
      <alignment vertical="top"/>
      <protection hidden="1"/>
    </xf>
    <xf numFmtId="0" fontId="13" fillId="0" borderId="0" xfId="0" applyFont="1" applyBorder="1" applyProtection="1">
      <protection hidden="1"/>
    </xf>
    <xf numFmtId="0" fontId="13" fillId="2" borderId="1" xfId="0" applyFont="1" applyFill="1" applyBorder="1" applyAlignment="1" applyProtection="1">
      <protection hidden="1"/>
    </xf>
    <xf numFmtId="0" fontId="17" fillId="2" borderId="0" xfId="0" applyFont="1" applyFill="1" applyAlignment="1" applyProtection="1">
      <protection hidden="1"/>
    </xf>
    <xf numFmtId="0" fontId="17" fillId="2" borderId="0" xfId="0" applyFont="1" applyFill="1" applyBorder="1" applyAlignment="1" applyProtection="1">
      <protection hidden="1"/>
    </xf>
    <xf numFmtId="0" fontId="17" fillId="2" borderId="0" xfId="0" applyFont="1" applyFill="1" applyProtection="1">
      <protection hidden="1"/>
    </xf>
    <xf numFmtId="0" fontId="17" fillId="2" borderId="0" xfId="0" applyFont="1" applyFill="1" applyAlignment="1" applyProtection="1">
      <alignment wrapText="1"/>
      <protection hidden="1"/>
    </xf>
    <xf numFmtId="0" fontId="13" fillId="0" borderId="0" xfId="0" applyFont="1" applyAlignment="1" applyProtection="1">
      <alignment vertical="center"/>
      <protection hidden="1"/>
    </xf>
    <xf numFmtId="0" fontId="17" fillId="0" borderId="0" xfId="0" applyFont="1" applyProtection="1">
      <protection hidden="1"/>
    </xf>
    <xf numFmtId="0" fontId="17" fillId="2" borderId="0" xfId="0" applyFont="1" applyFill="1" applyAlignment="1" applyProtection="1">
      <alignment vertical="top" wrapText="1"/>
      <protection hidden="1"/>
    </xf>
    <xf numFmtId="0" fontId="17" fillId="2" borderId="0" xfId="0" applyFont="1" applyFill="1" applyBorder="1" applyAlignment="1" applyProtection="1">
      <alignment horizontal="center"/>
      <protection hidden="1"/>
    </xf>
    <xf numFmtId="0" fontId="17" fillId="2" borderId="0" xfId="0" applyFont="1" applyFill="1" applyBorder="1" applyProtection="1">
      <protection hidden="1"/>
    </xf>
    <xf numFmtId="0" fontId="13" fillId="0" borderId="0" xfId="0" applyFont="1" applyFill="1" applyAlignment="1" applyProtection="1">
      <protection hidden="1"/>
    </xf>
    <xf numFmtId="0" fontId="17" fillId="2" borderId="0" xfId="0" applyFont="1" applyFill="1" applyBorder="1" applyAlignment="1" applyProtection="1">
      <alignment vertical="top" wrapText="1"/>
      <protection hidden="1"/>
    </xf>
    <xf numFmtId="0" fontId="13" fillId="2" borderId="1" xfId="0" applyFont="1" applyFill="1" applyBorder="1" applyProtection="1">
      <protection hidden="1"/>
    </xf>
    <xf numFmtId="0" fontId="17" fillId="2" borderId="0" xfId="0" applyFont="1" applyFill="1" applyAlignment="1" applyProtection="1">
      <alignment horizontal="left" vertical="top" wrapText="1"/>
      <protection hidden="1"/>
    </xf>
    <xf numFmtId="0" fontId="17" fillId="2" borderId="0" xfId="0" applyFont="1" applyFill="1" applyAlignment="1" applyProtection="1">
      <alignment horizontal="left" vertical="center" wrapText="1"/>
      <protection hidden="1"/>
    </xf>
    <xf numFmtId="0" fontId="13" fillId="2" borderId="1" xfId="0" applyFont="1" applyFill="1" applyBorder="1" applyAlignment="1" applyProtection="1">
      <alignment horizontal="center"/>
      <protection hidden="1"/>
    </xf>
    <xf numFmtId="0" fontId="17" fillId="2" borderId="0" xfId="0" applyFont="1" applyFill="1" applyBorder="1" applyAlignment="1" applyProtection="1">
      <alignment horizontal="left" vertical="top" wrapText="1"/>
      <protection hidden="1"/>
    </xf>
    <xf numFmtId="0" fontId="17" fillId="2" borderId="0" xfId="0" applyFont="1" applyFill="1" applyBorder="1" applyAlignment="1" applyProtection="1">
      <alignment wrapText="1"/>
      <protection hidden="1"/>
    </xf>
    <xf numFmtId="0" fontId="17" fillId="2" borderId="0" xfId="0" applyFont="1" applyFill="1" applyBorder="1" applyAlignment="1" applyProtection="1">
      <alignment vertical="top"/>
      <protection hidden="1"/>
    </xf>
    <xf numFmtId="0" fontId="13" fillId="2" borderId="0" xfId="0" applyFont="1" applyFill="1" applyBorder="1" applyAlignment="1" applyProtection="1">
      <alignment vertical="top" wrapText="1"/>
      <protection hidden="1"/>
    </xf>
    <xf numFmtId="14" fontId="13" fillId="2" borderId="1" xfId="0" applyNumberFormat="1" applyFont="1" applyFill="1" applyBorder="1" applyAlignment="1" applyProtection="1">
      <alignment horizontal="center"/>
      <protection hidden="1"/>
    </xf>
    <xf numFmtId="14" fontId="13" fillId="2" borderId="1" xfId="0" applyNumberFormat="1" applyFont="1" applyFill="1" applyBorder="1" applyAlignment="1" applyProtection="1">
      <alignment horizontal="left"/>
      <protection hidden="1"/>
    </xf>
    <xf numFmtId="0" fontId="13" fillId="2" borderId="0" xfId="0" applyFont="1" applyFill="1" applyBorder="1" applyAlignment="1" applyProtection="1">
      <alignment horizontal="left" vertical="top" wrapText="1"/>
      <protection hidden="1"/>
    </xf>
    <xf numFmtId="0" fontId="17" fillId="2" borderId="0" xfId="0" applyFont="1" applyFill="1" applyAlignment="1" applyProtection="1">
      <alignment horizontal="left" vertical="center"/>
      <protection hidden="1"/>
    </xf>
    <xf numFmtId="0" fontId="13" fillId="0" borderId="0" xfId="0" applyFont="1" applyAlignment="1" applyProtection="1">
      <alignment horizontal="left"/>
      <protection hidden="1"/>
    </xf>
    <xf numFmtId="0" fontId="21" fillId="2" borderId="0" xfId="0" applyFont="1" applyFill="1" applyAlignment="1" applyProtection="1">
      <protection hidden="1"/>
    </xf>
    <xf numFmtId="0" fontId="21" fillId="2" borderId="0" xfId="0" applyFont="1" applyFill="1" applyProtection="1">
      <protection hidden="1"/>
    </xf>
    <xf numFmtId="0" fontId="21" fillId="2" borderId="0" xfId="0" applyFont="1" applyFill="1" applyBorder="1" applyAlignment="1" applyProtection="1">
      <protection hidden="1"/>
    </xf>
    <xf numFmtId="0" fontId="21" fillId="2" borderId="0" xfId="0" applyFont="1" applyFill="1" applyBorder="1" applyProtection="1">
      <protection hidden="1"/>
    </xf>
    <xf numFmtId="0" fontId="21" fillId="2" borderId="0" xfId="0" applyFont="1" applyFill="1" applyBorder="1" applyAlignment="1" applyProtection="1">
      <alignment horizontal="left"/>
      <protection hidden="1"/>
    </xf>
    <xf numFmtId="0" fontId="21" fillId="0" borderId="0" xfId="0" applyFont="1" applyProtection="1">
      <protection hidden="1"/>
    </xf>
    <xf numFmtId="0" fontId="21" fillId="0" borderId="0" xfId="0" applyFont="1" applyAlignment="1" applyProtection="1">
      <protection hidden="1"/>
    </xf>
    <xf numFmtId="0" fontId="22" fillId="2" borderId="0" xfId="0" applyFont="1" applyFill="1" applyAlignment="1" applyProtection="1">
      <alignment horizontal="center" vertical="center" wrapText="1"/>
      <protection hidden="1"/>
    </xf>
    <xf numFmtId="0" fontId="21" fillId="2" borderId="0" xfId="0" applyFont="1" applyFill="1" applyAlignment="1" applyProtection="1">
      <alignment horizontal="left" vertical="top" wrapText="1"/>
      <protection hidden="1"/>
    </xf>
    <xf numFmtId="0" fontId="21" fillId="2" borderId="0" xfId="0" applyFont="1" applyFill="1" applyAlignment="1" applyProtection="1">
      <alignment vertical="top"/>
      <protection hidden="1"/>
    </xf>
    <xf numFmtId="0" fontId="21" fillId="2" borderId="0" xfId="0" applyFont="1" applyFill="1" applyAlignment="1" applyProtection="1">
      <alignment horizontal="left" vertical="top" wrapText="1"/>
      <protection hidden="1"/>
    </xf>
    <xf numFmtId="0" fontId="21" fillId="2" borderId="0" xfId="0" applyFont="1" applyFill="1" applyAlignment="1" applyProtection="1">
      <alignment horizontal="left" vertical="center" wrapText="1"/>
      <protection hidden="1"/>
    </xf>
    <xf numFmtId="0" fontId="13" fillId="2" borderId="1" xfId="0" applyFont="1" applyFill="1" applyBorder="1" applyAlignment="1" applyProtection="1">
      <alignment horizontal="center"/>
      <protection hidden="1"/>
    </xf>
    <xf numFmtId="0" fontId="13" fillId="2" borderId="0" xfId="0" applyFont="1" applyFill="1" applyAlignment="1" applyProtection="1">
      <alignment horizontal="justify" vertical="top" wrapText="1"/>
      <protection hidden="1"/>
    </xf>
    <xf numFmtId="0" fontId="17" fillId="2" borderId="2" xfId="0" applyFont="1" applyFill="1" applyBorder="1" applyAlignment="1" applyProtection="1">
      <alignment horizontal="center" vertical="center"/>
      <protection hidden="1"/>
    </xf>
    <xf numFmtId="0" fontId="17" fillId="2" borderId="3" xfId="0" applyFont="1" applyFill="1" applyBorder="1" applyAlignment="1" applyProtection="1">
      <alignment horizontal="center" vertical="center"/>
      <protection hidden="1"/>
    </xf>
    <xf numFmtId="0" fontId="14" fillId="3" borderId="1" xfId="0" applyFont="1" applyFill="1" applyBorder="1" applyAlignment="1" applyProtection="1">
      <alignment horizontal="left"/>
      <protection locked="0" hidden="1"/>
    </xf>
    <xf numFmtId="0" fontId="13" fillId="2" borderId="5" xfId="0" applyFont="1" applyFill="1" applyBorder="1" applyAlignment="1" applyProtection="1">
      <alignment horizontal="left"/>
      <protection hidden="1"/>
    </xf>
    <xf numFmtId="0" fontId="13" fillId="2" borderId="1" xfId="0" applyFont="1" applyFill="1" applyBorder="1" applyAlignment="1" applyProtection="1">
      <alignment horizontal="left"/>
      <protection hidden="1"/>
    </xf>
    <xf numFmtId="0" fontId="13" fillId="2" borderId="0" xfId="0" applyFont="1" applyFill="1" applyAlignment="1" applyProtection="1">
      <alignment horizontal="right"/>
      <protection hidden="1"/>
    </xf>
    <xf numFmtId="0" fontId="18" fillId="2" borderId="4" xfId="0" applyFont="1" applyFill="1" applyBorder="1" applyAlignment="1" applyProtection="1">
      <alignment horizontal="center"/>
      <protection hidden="1"/>
    </xf>
    <xf numFmtId="0" fontId="14" fillId="2" borderId="2" xfId="0" applyFont="1" applyFill="1" applyBorder="1" applyAlignment="1" applyProtection="1">
      <alignment horizontal="center" vertical="center" wrapText="1"/>
      <protection hidden="1"/>
    </xf>
    <xf numFmtId="0" fontId="19" fillId="2" borderId="1" xfId="0" applyFont="1" applyFill="1" applyBorder="1" applyAlignment="1" applyProtection="1">
      <alignment horizontal="center"/>
      <protection hidden="1"/>
    </xf>
    <xf numFmtId="0" fontId="13" fillId="3" borderId="1" xfId="0" applyFont="1" applyFill="1" applyBorder="1" applyAlignment="1" applyProtection="1">
      <alignment horizontal="left"/>
      <protection locked="0" hidden="1"/>
    </xf>
    <xf numFmtId="0" fontId="17" fillId="2" borderId="0" xfId="0" applyFont="1" applyFill="1" applyBorder="1" applyAlignment="1" applyProtection="1">
      <alignment horizontal="left" vertical="top" wrapText="1"/>
      <protection hidden="1"/>
    </xf>
    <xf numFmtId="0" fontId="13" fillId="2" borderId="0" xfId="0" applyFont="1" applyFill="1" applyAlignment="1" applyProtection="1">
      <alignment horizontal="justify" wrapText="1"/>
      <protection hidden="1"/>
    </xf>
    <xf numFmtId="0" fontId="14" fillId="2" borderId="6" xfId="0" applyFont="1" applyFill="1" applyBorder="1" applyAlignment="1" applyProtection="1">
      <alignment horizontal="center" vertical="center" wrapText="1"/>
      <protection hidden="1"/>
    </xf>
    <xf numFmtId="0" fontId="14" fillId="2" borderId="7" xfId="0" applyFont="1" applyFill="1" applyBorder="1" applyAlignment="1" applyProtection="1">
      <alignment horizontal="center" vertical="center" wrapText="1"/>
      <protection hidden="1"/>
    </xf>
    <xf numFmtId="0" fontId="14" fillId="2" borderId="8" xfId="0" applyFont="1" applyFill="1" applyBorder="1" applyAlignment="1" applyProtection="1">
      <alignment horizontal="center" vertical="center" wrapText="1"/>
      <protection hidden="1"/>
    </xf>
    <xf numFmtId="0" fontId="14" fillId="2" borderId="9" xfId="0" applyFont="1" applyFill="1" applyBorder="1" applyAlignment="1" applyProtection="1">
      <alignment horizontal="center" vertical="center" wrapText="1"/>
      <protection hidden="1"/>
    </xf>
    <xf numFmtId="0" fontId="14" fillId="2" borderId="0" xfId="0" applyFont="1" applyFill="1" applyBorder="1" applyAlignment="1" applyProtection="1">
      <alignment horizontal="center" vertical="center" wrapText="1"/>
      <protection hidden="1"/>
    </xf>
    <xf numFmtId="0" fontId="14" fillId="2" borderId="10" xfId="0" applyFont="1" applyFill="1" applyBorder="1" applyAlignment="1" applyProtection="1">
      <alignment horizontal="center" vertical="center" wrapText="1"/>
      <protection hidden="1"/>
    </xf>
    <xf numFmtId="0" fontId="14" fillId="2" borderId="11" xfId="0" applyFont="1" applyFill="1" applyBorder="1" applyAlignment="1" applyProtection="1">
      <alignment horizontal="center" vertical="center" wrapText="1"/>
      <protection hidden="1"/>
    </xf>
    <xf numFmtId="0" fontId="14" fillId="2" borderId="1" xfId="0" applyFont="1" applyFill="1" applyBorder="1" applyAlignment="1" applyProtection="1">
      <alignment horizontal="center" vertical="center" wrapText="1"/>
      <protection hidden="1"/>
    </xf>
    <xf numFmtId="0" fontId="14" fillId="2" borderId="12" xfId="0" applyFont="1" applyFill="1" applyBorder="1" applyAlignment="1" applyProtection="1">
      <alignment horizontal="center" vertical="center" wrapText="1"/>
      <protection hidden="1"/>
    </xf>
    <xf numFmtId="0" fontId="14" fillId="2" borderId="2" xfId="0" applyFont="1" applyFill="1" applyBorder="1" applyAlignment="1" applyProtection="1">
      <alignment horizontal="center" vertical="top"/>
      <protection hidden="1"/>
    </xf>
    <xf numFmtId="0" fontId="16" fillId="2" borderId="7" xfId="0" applyFont="1" applyFill="1" applyBorder="1" applyAlignment="1" applyProtection="1">
      <alignment horizontal="center" vertical="top"/>
      <protection hidden="1"/>
    </xf>
    <xf numFmtId="0" fontId="13" fillId="0" borderId="0" xfId="0" applyFont="1" applyFill="1" applyAlignment="1" applyProtection="1">
      <alignment horizontal="left"/>
      <protection hidden="1"/>
    </xf>
    <xf numFmtId="0" fontId="14" fillId="2" borderId="2" xfId="0" applyFont="1" applyFill="1" applyBorder="1" applyAlignment="1" applyProtection="1">
      <alignment horizontal="center" vertical="top" wrapText="1"/>
      <protection hidden="1"/>
    </xf>
    <xf numFmtId="49" fontId="13" fillId="2" borderId="2" xfId="0" applyNumberFormat="1" applyFont="1" applyFill="1" applyBorder="1" applyAlignment="1" applyProtection="1">
      <alignment horizontal="center" vertical="center"/>
      <protection hidden="1"/>
    </xf>
    <xf numFmtId="0" fontId="13" fillId="2" borderId="2" xfId="0" applyFont="1" applyFill="1" applyBorder="1" applyAlignment="1" applyProtection="1">
      <alignment horizontal="justify" vertical="top" wrapText="1"/>
      <protection hidden="1"/>
    </xf>
    <xf numFmtId="0" fontId="17" fillId="2" borderId="0" xfId="0" applyFont="1" applyFill="1" applyBorder="1" applyAlignment="1" applyProtection="1">
      <alignment horizontal="left"/>
      <protection hidden="1"/>
    </xf>
    <xf numFmtId="0" fontId="21" fillId="0" borderId="0" xfId="0" applyFont="1" applyFill="1" applyAlignment="1" applyProtection="1">
      <alignment horizontal="left"/>
      <protection hidden="1"/>
    </xf>
    <xf numFmtId="0" fontId="22" fillId="2" borderId="0" xfId="0" applyFont="1" applyFill="1" applyAlignment="1" applyProtection="1">
      <alignment horizontal="center"/>
      <protection hidden="1"/>
    </xf>
    <xf numFmtId="0" fontId="21" fillId="2" borderId="0" xfId="0" applyFont="1" applyFill="1" applyBorder="1" applyAlignment="1" applyProtection="1">
      <alignment horizontal="left" vertical="top" wrapText="1"/>
      <protection hidden="1"/>
    </xf>
    <xf numFmtId="0" fontId="22" fillId="2" borderId="0" xfId="0" applyFont="1" applyFill="1" applyAlignment="1" applyProtection="1">
      <alignment horizontal="center" vertical="top" wrapText="1"/>
      <protection hidden="1"/>
    </xf>
    <xf numFmtId="0" fontId="21" fillId="2" borderId="0" xfId="0" applyFont="1" applyFill="1" applyAlignment="1" applyProtection="1">
      <alignment horizontal="left" wrapText="1"/>
      <protection hidden="1"/>
    </xf>
    <xf numFmtId="0" fontId="20" fillId="0" borderId="0" xfId="0" applyFont="1" applyBorder="1" applyAlignment="1" applyProtection="1">
      <alignment horizontal="center" vertical="top"/>
      <protection hidden="1"/>
    </xf>
    <xf numFmtId="0" fontId="21" fillId="2" borderId="1" xfId="0" applyFont="1" applyFill="1" applyBorder="1" applyAlignment="1" applyProtection="1">
      <alignment horizontal="left"/>
      <protection hidden="1"/>
    </xf>
    <xf numFmtId="0" fontId="21" fillId="2" borderId="0" xfId="0" quotePrefix="1" applyFont="1" applyFill="1" applyBorder="1" applyAlignment="1" applyProtection="1">
      <alignment horizontal="left"/>
      <protection hidden="1"/>
    </xf>
    <xf numFmtId="0" fontId="21" fillId="2" borderId="0" xfId="0" applyFont="1" applyFill="1" applyBorder="1" applyAlignment="1" applyProtection="1">
      <alignment horizontal="left"/>
      <protection hidden="1"/>
    </xf>
    <xf numFmtId="0" fontId="21" fillId="3" borderId="1" xfId="0" applyFont="1" applyFill="1" applyBorder="1" applyAlignment="1" applyProtection="1">
      <alignment horizontal="left"/>
      <protection locked="0" hidden="1"/>
    </xf>
    <xf numFmtId="0" fontId="20" fillId="2" borderId="0" xfId="0" applyFont="1" applyFill="1" applyBorder="1" applyAlignment="1" applyProtection="1">
      <alignment horizontal="center" vertical="top"/>
      <protection hidden="1"/>
    </xf>
    <xf numFmtId="0" fontId="24" fillId="3" borderId="1" xfId="0" applyFont="1" applyFill="1" applyBorder="1" applyAlignment="1" applyProtection="1">
      <alignment horizontal="left" vertical="top"/>
      <protection locked="0" hidden="1"/>
    </xf>
    <xf numFmtId="0" fontId="21" fillId="2" borderId="0" xfId="0" applyFont="1" applyFill="1" applyAlignment="1" applyProtection="1">
      <alignment horizontal="center" vertical="top" wrapText="1"/>
      <protection hidden="1"/>
    </xf>
    <xf numFmtId="0" fontId="23" fillId="0" borderId="0" xfId="0" applyFont="1" applyAlignment="1" applyProtection="1">
      <alignment horizontal="center" vertical="top" wrapText="1"/>
      <protection hidden="1"/>
    </xf>
    <xf numFmtId="49" fontId="21" fillId="3" borderId="0" xfId="0" applyNumberFormat="1" applyFont="1" applyFill="1" applyBorder="1" applyAlignment="1" applyProtection="1">
      <alignment horizontal="right"/>
      <protection locked="0" hidden="1"/>
    </xf>
    <xf numFmtId="0" fontId="21" fillId="3" borderId="5" xfId="0" applyFont="1" applyFill="1" applyBorder="1" applyAlignment="1" applyProtection="1">
      <alignment horizontal="left"/>
      <protection locked="0" hidden="1"/>
    </xf>
    <xf numFmtId="0" fontId="21" fillId="3" borderId="1" xfId="0" applyFont="1" applyFill="1" applyBorder="1" applyAlignment="1" applyProtection="1">
      <alignment horizontal="center"/>
      <protection locked="0" hidden="1"/>
    </xf>
    <xf numFmtId="0" fontId="14" fillId="2" borderId="6" xfId="0" applyFont="1" applyFill="1" applyBorder="1" applyAlignment="1" applyProtection="1">
      <alignment horizontal="center" vertical="center"/>
      <protection hidden="1"/>
    </xf>
    <xf numFmtId="0" fontId="14" fillId="2" borderId="7" xfId="0" applyFont="1" applyFill="1" applyBorder="1" applyAlignment="1" applyProtection="1">
      <alignment horizontal="center" vertical="center"/>
      <protection hidden="1"/>
    </xf>
    <xf numFmtId="0" fontId="14" fillId="2" borderId="8" xfId="0" applyFont="1" applyFill="1" applyBorder="1" applyAlignment="1" applyProtection="1">
      <alignment horizontal="center" vertical="center"/>
      <protection hidden="1"/>
    </xf>
    <xf numFmtId="0" fontId="14" fillId="2" borderId="9" xfId="0" applyFont="1" applyFill="1" applyBorder="1" applyAlignment="1" applyProtection="1">
      <alignment horizontal="center" vertical="center"/>
      <protection hidden="1"/>
    </xf>
    <xf numFmtId="0" fontId="14" fillId="2" borderId="0" xfId="0" applyFont="1" applyFill="1" applyBorder="1" applyAlignment="1" applyProtection="1">
      <alignment horizontal="center" vertical="center"/>
      <protection hidden="1"/>
    </xf>
    <xf numFmtId="0" fontId="14" fillId="2" borderId="10" xfId="0" applyFont="1" applyFill="1" applyBorder="1" applyAlignment="1" applyProtection="1">
      <alignment horizontal="center" vertical="center"/>
      <protection hidden="1"/>
    </xf>
    <xf numFmtId="0" fontId="14" fillId="2" borderId="11" xfId="0" applyFont="1" applyFill="1" applyBorder="1" applyAlignment="1" applyProtection="1">
      <alignment horizontal="center" vertical="center"/>
      <protection hidden="1"/>
    </xf>
    <xf numFmtId="0" fontId="14" fillId="2" borderId="1" xfId="0" applyFont="1" applyFill="1" applyBorder="1" applyAlignment="1" applyProtection="1">
      <alignment horizontal="center" vertical="center"/>
      <protection hidden="1"/>
    </xf>
    <xf numFmtId="0" fontId="14" fillId="2" borderId="12" xfId="0" applyFont="1" applyFill="1" applyBorder="1" applyAlignment="1" applyProtection="1">
      <alignment horizontal="center" vertical="center"/>
      <protection hidden="1"/>
    </xf>
    <xf numFmtId="0" fontId="17" fillId="2" borderId="1" xfId="0" applyFont="1" applyFill="1" applyBorder="1" applyAlignment="1" applyProtection="1">
      <alignment horizontal="left"/>
      <protection hidden="1"/>
    </xf>
    <xf numFmtId="2" fontId="14" fillId="2" borderId="6" xfId="0" applyNumberFormat="1" applyFont="1" applyFill="1" applyBorder="1" applyAlignment="1" applyProtection="1">
      <alignment horizontal="center" vertical="center"/>
      <protection hidden="1"/>
    </xf>
    <xf numFmtId="2" fontId="14" fillId="2" borderId="7" xfId="0" applyNumberFormat="1" applyFont="1" applyFill="1" applyBorder="1" applyAlignment="1" applyProtection="1">
      <alignment horizontal="center" vertical="center"/>
      <protection hidden="1"/>
    </xf>
    <xf numFmtId="2" fontId="14" fillId="2" borderId="8" xfId="0" applyNumberFormat="1" applyFont="1" applyFill="1" applyBorder="1" applyAlignment="1" applyProtection="1">
      <alignment horizontal="center" vertical="center"/>
      <protection hidden="1"/>
    </xf>
    <xf numFmtId="2" fontId="14" fillId="2" borderId="9" xfId="0" applyNumberFormat="1" applyFont="1" applyFill="1" applyBorder="1" applyAlignment="1" applyProtection="1">
      <alignment horizontal="center" vertical="center"/>
      <protection hidden="1"/>
    </xf>
    <xf numFmtId="2" fontId="14" fillId="2" borderId="0" xfId="0" applyNumberFormat="1" applyFont="1" applyFill="1" applyBorder="1" applyAlignment="1" applyProtection="1">
      <alignment horizontal="center" vertical="center"/>
      <protection hidden="1"/>
    </xf>
    <xf numFmtId="2" fontId="14" fillId="2" borderId="10" xfId="0" applyNumberFormat="1" applyFont="1" applyFill="1" applyBorder="1" applyAlignment="1" applyProtection="1">
      <alignment horizontal="center" vertical="center"/>
      <protection hidden="1"/>
    </xf>
    <xf numFmtId="2" fontId="14" fillId="2" borderId="11" xfId="0" applyNumberFormat="1" applyFont="1" applyFill="1" applyBorder="1" applyAlignment="1" applyProtection="1">
      <alignment horizontal="center" vertical="center"/>
      <protection hidden="1"/>
    </xf>
    <xf numFmtId="2" fontId="14" fillId="2" borderId="1" xfId="0" applyNumberFormat="1" applyFont="1" applyFill="1" applyBorder="1" applyAlignment="1" applyProtection="1">
      <alignment horizontal="center" vertical="center"/>
      <protection hidden="1"/>
    </xf>
    <xf numFmtId="2" fontId="14" fillId="2" borderId="12" xfId="0" applyNumberFormat="1" applyFont="1" applyFill="1" applyBorder="1" applyAlignment="1" applyProtection="1">
      <alignment horizontal="center" vertical="center"/>
      <protection hidden="1"/>
    </xf>
    <xf numFmtId="0" fontId="14" fillId="2" borderId="6" xfId="0" applyFont="1" applyFill="1" applyBorder="1" applyAlignment="1" applyProtection="1">
      <alignment horizontal="center" wrapText="1"/>
      <protection hidden="1"/>
    </xf>
    <xf numFmtId="0" fontId="14" fillId="2" borderId="7" xfId="0" applyFont="1" applyFill="1" applyBorder="1" applyAlignment="1" applyProtection="1">
      <alignment horizontal="center" wrapText="1"/>
      <protection hidden="1"/>
    </xf>
    <xf numFmtId="0" fontId="14" fillId="2" borderId="8" xfId="0" applyFont="1" applyFill="1" applyBorder="1" applyAlignment="1" applyProtection="1">
      <alignment horizontal="center" wrapText="1"/>
      <protection hidden="1"/>
    </xf>
    <xf numFmtId="0" fontId="14" fillId="2" borderId="11" xfId="0" applyFont="1" applyFill="1" applyBorder="1" applyAlignment="1" applyProtection="1">
      <alignment horizontal="center" wrapText="1"/>
      <protection hidden="1"/>
    </xf>
    <xf numFmtId="0" fontId="14" fillId="2" borderId="1" xfId="0" applyFont="1" applyFill="1" applyBorder="1" applyAlignment="1" applyProtection="1">
      <alignment horizontal="center" wrapText="1"/>
      <protection hidden="1"/>
    </xf>
    <xf numFmtId="0" fontId="14" fillId="2" borderId="12" xfId="0" applyFont="1" applyFill="1" applyBorder="1" applyAlignment="1" applyProtection="1">
      <alignment horizontal="center" wrapText="1"/>
      <protection hidden="1"/>
    </xf>
    <xf numFmtId="0" fontId="21" fillId="2" borderId="1" xfId="0" applyFont="1" applyFill="1" applyBorder="1" applyAlignment="1" applyProtection="1">
      <alignment horizontal="left" wrapText="1"/>
      <protection hidden="1"/>
    </xf>
    <xf numFmtId="0" fontId="16" fillId="3" borderId="5" xfId="0" applyFont="1" applyFill="1" applyBorder="1" applyAlignment="1" applyProtection="1">
      <alignment horizontal="left"/>
      <protection locked="0" hidden="1"/>
    </xf>
    <xf numFmtId="14" fontId="13" fillId="2" borderId="1" xfId="0" applyNumberFormat="1" applyFont="1" applyFill="1" applyBorder="1" applyAlignment="1" applyProtection="1">
      <alignment horizontal="left"/>
      <protection hidden="1"/>
    </xf>
    <xf numFmtId="0" fontId="17" fillId="2" borderId="0" xfId="0" applyFont="1" applyFill="1" applyAlignment="1" applyProtection="1">
      <alignment horizontal="center"/>
      <protection hidden="1"/>
    </xf>
    <xf numFmtId="0" fontId="10" fillId="0" borderId="0" xfId="0" applyFont="1" applyFill="1" applyAlignment="1" applyProtection="1">
      <alignment horizontal="left" vertical="top" wrapText="1"/>
      <protection hidden="1"/>
    </xf>
    <xf numFmtId="0" fontId="17" fillId="0" borderId="0" xfId="0" applyFont="1" applyFill="1" applyAlignment="1" applyProtection="1">
      <alignment horizontal="left" vertical="top" wrapText="1"/>
      <protection hidden="1"/>
    </xf>
    <xf numFmtId="0" fontId="15" fillId="2" borderId="5" xfId="0" applyFont="1" applyFill="1" applyBorder="1" applyAlignment="1" applyProtection="1">
      <alignment horizontal="left"/>
      <protection hidden="1"/>
    </xf>
    <xf numFmtId="0" fontId="16" fillId="0" borderId="1" xfId="0" applyFont="1" applyFill="1" applyBorder="1" applyAlignment="1" applyProtection="1">
      <alignment horizontal="left"/>
      <protection hidden="1"/>
    </xf>
    <xf numFmtId="0" fontId="20" fillId="0" borderId="0" xfId="0" applyFont="1" applyBorder="1" applyAlignment="1" applyProtection="1">
      <alignment horizontal="left" vertical="top"/>
      <protection hidden="1"/>
    </xf>
    <xf numFmtId="0" fontId="14" fillId="3" borderId="0" xfId="0" applyFont="1" applyFill="1" applyBorder="1" applyAlignment="1" applyProtection="1">
      <alignment horizontal="left" vertical="top" wrapText="1"/>
      <protection locked="0" hidden="1"/>
    </xf>
    <xf numFmtId="0" fontId="17" fillId="2" borderId="0" xfId="0" applyFont="1" applyFill="1" applyAlignment="1" applyProtection="1">
      <alignment horizontal="left" wrapText="1"/>
      <protection hidden="1"/>
    </xf>
    <xf numFmtId="0" fontId="15" fillId="2" borderId="0" xfId="0" applyFont="1" applyFill="1" applyBorder="1" applyAlignment="1" applyProtection="1">
      <alignment horizontal="left" vertical="top" wrapText="1"/>
      <protection hidden="1"/>
    </xf>
    <xf numFmtId="0" fontId="13" fillId="2" borderId="0" xfId="0" applyFont="1" applyFill="1" applyAlignment="1" applyProtection="1">
      <alignment horizontal="center"/>
      <protection hidden="1"/>
    </xf>
    <xf numFmtId="0" fontId="17" fillId="2" borderId="0" xfId="0" applyFont="1" applyFill="1" applyAlignment="1" applyProtection="1">
      <alignment horizontal="left" vertical="center" wrapText="1"/>
      <protection hidden="1"/>
    </xf>
    <xf numFmtId="0" fontId="17" fillId="2" borderId="0" xfId="0" applyFont="1" applyFill="1" applyBorder="1" applyAlignment="1" applyProtection="1">
      <alignment horizontal="left" vertical="center" wrapText="1"/>
      <protection hidden="1"/>
    </xf>
    <xf numFmtId="0" fontId="14" fillId="2" borderId="2" xfId="0" applyFont="1" applyFill="1" applyBorder="1" applyAlignment="1" applyProtection="1">
      <alignment horizontal="center" vertical="center"/>
      <protection hidden="1"/>
    </xf>
    <xf numFmtId="0" fontId="14" fillId="2" borderId="6" xfId="0" applyFont="1" applyFill="1" applyBorder="1" applyAlignment="1" applyProtection="1">
      <alignment horizontal="justify" vertical="center" wrapText="1"/>
      <protection hidden="1"/>
    </xf>
    <xf numFmtId="0" fontId="14" fillId="2" borderId="7" xfId="0" applyFont="1" applyFill="1" applyBorder="1" applyAlignment="1" applyProtection="1">
      <alignment horizontal="justify" vertical="center" wrapText="1"/>
      <protection hidden="1"/>
    </xf>
    <xf numFmtId="0" fontId="14" fillId="2" borderId="8" xfId="0" applyFont="1" applyFill="1" applyBorder="1" applyAlignment="1" applyProtection="1">
      <alignment horizontal="justify" vertical="center" wrapText="1"/>
      <protection hidden="1"/>
    </xf>
    <xf numFmtId="0" fontId="14" fillId="2" borderId="9" xfId="0" applyFont="1" applyFill="1" applyBorder="1" applyAlignment="1" applyProtection="1">
      <alignment horizontal="justify" vertical="center" wrapText="1"/>
      <protection hidden="1"/>
    </xf>
    <xf numFmtId="0" fontId="14" fillId="2" borderId="0" xfId="0" applyFont="1" applyFill="1" applyBorder="1" applyAlignment="1" applyProtection="1">
      <alignment horizontal="justify" vertical="center" wrapText="1"/>
      <protection hidden="1"/>
    </xf>
    <xf numFmtId="0" fontId="14" fillId="2" borderId="10" xfId="0" applyFont="1" applyFill="1" applyBorder="1" applyAlignment="1" applyProtection="1">
      <alignment horizontal="justify" vertical="center" wrapText="1"/>
      <protection hidden="1"/>
    </xf>
    <xf numFmtId="0" fontId="14" fillId="2" borderId="11" xfId="0" applyFont="1" applyFill="1" applyBorder="1" applyAlignment="1" applyProtection="1">
      <alignment horizontal="justify" vertical="center" wrapText="1"/>
      <protection hidden="1"/>
    </xf>
    <xf numFmtId="0" fontId="14" fillId="2" borderId="1" xfId="0" applyFont="1" applyFill="1" applyBorder="1" applyAlignment="1" applyProtection="1">
      <alignment horizontal="justify" vertical="center" wrapText="1"/>
      <protection hidden="1"/>
    </xf>
    <xf numFmtId="0" fontId="14" fillId="2" borderId="12" xfId="0" applyFont="1" applyFill="1" applyBorder="1" applyAlignment="1" applyProtection="1">
      <alignment horizontal="justify" vertical="center" wrapText="1"/>
      <protection hidden="1"/>
    </xf>
    <xf numFmtId="0" fontId="22" fillId="2" borderId="0" xfId="0" applyFont="1" applyFill="1" applyAlignment="1" applyProtection="1">
      <alignment horizontal="center" vertical="top"/>
      <protection hidden="1"/>
    </xf>
    <xf numFmtId="0" fontId="15" fillId="0" borderId="0" xfId="0" applyFont="1" applyFill="1" applyAlignment="1" applyProtection="1">
      <alignment horizontal="left" vertical="top" wrapText="1"/>
      <protection hidden="1"/>
    </xf>
    <xf numFmtId="0" fontId="13" fillId="0" borderId="0" xfId="0" applyFont="1" applyFill="1" applyAlignment="1" applyProtection="1">
      <alignment horizontal="left" vertical="top" wrapText="1"/>
      <protection hidden="1"/>
    </xf>
    <xf numFmtId="0" fontId="17" fillId="3" borderId="0" xfId="0" applyFont="1" applyFill="1" applyBorder="1" applyAlignment="1" applyProtection="1">
      <alignment horizontal="left" vertical="top" wrapText="1"/>
      <protection locked="0" hidden="1"/>
    </xf>
    <xf numFmtId="0" fontId="18" fillId="2" borderId="0" xfId="0" applyFont="1" applyFill="1" applyAlignment="1" applyProtection="1">
      <alignment horizontal="center"/>
      <protection hidden="1"/>
    </xf>
    <xf numFmtId="0" fontId="13" fillId="2" borderId="2" xfId="0" applyFont="1" applyFill="1" applyBorder="1" applyAlignment="1" applyProtection="1">
      <alignment horizontal="justify" vertical="center" wrapText="1"/>
      <protection hidden="1"/>
    </xf>
    <xf numFmtId="0" fontId="17" fillId="2" borderId="0" xfId="0" applyFont="1" applyFill="1" applyAlignment="1" applyProtection="1">
      <alignment horizontal="left" vertical="top" wrapText="1"/>
      <protection hidden="1"/>
    </xf>
    <xf numFmtId="0" fontId="15" fillId="0" borderId="1" xfId="0" applyFont="1" applyFill="1" applyBorder="1" applyAlignment="1" applyProtection="1">
      <alignment horizontal="center"/>
      <protection hidden="1"/>
    </xf>
    <xf numFmtId="0" fontId="7" fillId="2" borderId="0" xfId="0" applyNumberFormat="1" applyFont="1" applyFill="1" applyBorder="1" applyAlignment="1" applyProtection="1">
      <alignment horizontal="left" vertical="top" wrapText="1"/>
      <protection hidden="1"/>
    </xf>
    <xf numFmtId="0" fontId="14" fillId="2" borderId="0" xfId="0" applyFont="1" applyFill="1" applyBorder="1" applyAlignment="1" applyProtection="1">
      <alignment horizontal="left" vertical="top" wrapText="1"/>
      <protection hidden="1"/>
    </xf>
  </cellXfs>
  <cellStyles count="2">
    <cellStyle name="Обычный" xfId="0" builtinId="0"/>
    <cellStyle name="Обычный 2" xfId="1"/>
  </cellStyles>
  <dxfs count="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167</xdr:row>
      <xdr:rowOff>142875</xdr:rowOff>
    </xdr:from>
    <xdr:to>
      <xdr:col>10</xdr:col>
      <xdr:colOff>115956</xdr:colOff>
      <xdr:row>175</xdr:row>
      <xdr:rowOff>95250</xdr:rowOff>
    </xdr:to>
    <xdr:pic>
      <xdr:nvPicPr>
        <xdr:cNvPr id="1030" name="Рисунок 4">
          <a:extLst>
            <a:ext uri="{FF2B5EF4-FFF2-40B4-BE49-F238E27FC236}">
              <a16:creationId xmlns:a16="http://schemas.microsoft.com/office/drawing/2014/main" xmlns="" id="{00000000-0008-0000-0000-00000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36288179"/>
          <a:ext cx="1463951" cy="147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124240</xdr:colOff>
      <xdr:row>166</xdr:row>
      <xdr:rowOff>149086</xdr:rowOff>
    </xdr:from>
    <xdr:to>
      <xdr:col>31</xdr:col>
      <xdr:colOff>92988</xdr:colOff>
      <xdr:row>170</xdr:row>
      <xdr:rowOff>26571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xmlns="" id="{767425AB-5FC0-4322-A3A7-F4A802F5DB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21936" y="36103890"/>
          <a:ext cx="1608704" cy="63948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Таблица13" displayName="Таблица13" ref="B4:C22" totalsRowShown="0" headerRowDxfId="2">
  <tableColumns count="2">
    <tableColumn id="1" name="Примеры" dataDxfId="1"/>
    <tableColumn id="2" name="Результат преобразования" dataDxfId="0">
      <calculatedColumnFormula>SUBSTITUTE(PROPER(INDEX(n_4,MID(TEXT(B5,n0),1,1)+1)&amp;INDEX(n0x,MID(TEXT(B5,n0),2,1)+1,MID(TEXT(B5,n0),3,1)+1)&amp;IF(-MID(TEXT(B5,n0),1,3),"миллиард"&amp;VLOOKUP(MID(TEXT(B5,n0),3,1)*AND(MID(TEXT(B5,n0),2,1)-1),мил,2),"")&amp;INDEX(n_4,MID(TEXT(B5,n0),4,1)+1)&amp;INDEX(n0x,MID(TEXT(B5,n0),5,1)+1,MID(TEXT(B5,n0),6,1)+1)&amp;IF(-MID(TEXT(B5,n0),4,3),"миллион"&amp;VLOOKUP(MID(TEXT(B5,n0),6,1)*AND(MID(TEXT(B5,n0),5,1)-1),мил,2),"")&amp;INDEX(n_4,MID(TEXT(B5,n0),7,1)+1)&amp;INDEX(n1x,MID(TEXT(B5,n0),8,1)+1,MID(TEXT(B5,n0),9,1)+1)&amp;IF(-MID(TEXT(B5,n0),7,3),VLOOKUP(MID(TEXT(B5,n0),9,1)*AND(MID(TEXT(B5,n0),8,1)-1),тыс,2),"")&amp;INDEX(n_4,MID(TEXT(B5,n0),10,1)+1)&amp;INDEX(n0x,MID(TEXT(B5,n0),11,1)+1,MID(TEXT(B5,n0),12,1)+1)),"z"," ")&amp;IF(TRUNC(TEXT(B5,n0)),"","Ноль ")&amp;"рубл"&amp;VLOOKUP(MOD(MAX(MOD(MID(TEXT(B5,n0),11,2)-11,100),9),10),{0,"ь ";1,"я ";4,"ей "},2)&amp;RIGHT(TEXT(B5,n0),2)&amp;" копе"&amp;VLOOKUP(MOD(MAX(MOD(RIGHT(TEXT(B5,n0),2)-11,100),9),10),{0,"йка";1,"йки";4,"ек"},2)</calculatedColumnFormula>
    </tableColumn>
  </tableColumns>
  <tableStyleInfo name="TableStyleLight1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M185"/>
  <sheetViews>
    <sheetView tabSelected="1" view="pageLayout" zoomScale="96" zoomScaleNormal="115" zoomScaleSheetLayoutView="115" zoomScalePageLayoutView="96" workbookViewId="0">
      <selection activeCell="I9" sqref="I9:AL9"/>
    </sheetView>
  </sheetViews>
  <sheetFormatPr defaultColWidth="2.28515625" defaultRowHeight="15" x14ac:dyDescent="0.25"/>
  <cols>
    <col min="1" max="10" width="2.28515625" style="14"/>
    <col min="11" max="11" width="5.5703125" style="14" bestFit="1" customWidth="1"/>
    <col min="12" max="12" width="2.140625" style="14" customWidth="1"/>
    <col min="13" max="14" width="2.28515625" style="14"/>
    <col min="15" max="15" width="2" style="14" customWidth="1"/>
    <col min="16" max="18" width="2.28515625" style="14"/>
    <col min="19" max="20" width="2.28515625" style="26"/>
    <col min="21" max="38" width="2.28515625" style="14"/>
    <col min="39" max="39" width="2.28515625" style="13"/>
    <col min="40" max="16384" width="2.28515625" style="14"/>
  </cols>
  <sheetData>
    <row r="1" spans="1:39" ht="15" customHeight="1" x14ac:dyDescent="0.25">
      <c r="A1" s="30"/>
      <c r="B1" s="36"/>
      <c r="C1" s="36"/>
      <c r="D1" s="36"/>
      <c r="E1" s="36"/>
      <c r="F1" s="36"/>
      <c r="G1" s="36"/>
      <c r="H1" s="36"/>
      <c r="I1" s="36"/>
      <c r="J1" s="36"/>
      <c r="K1" s="36"/>
      <c r="L1" s="26"/>
      <c r="M1" s="29"/>
      <c r="N1" s="29"/>
      <c r="O1" s="29"/>
      <c r="P1" s="29"/>
      <c r="Q1" s="29" t="s">
        <v>79</v>
      </c>
      <c r="R1" s="35"/>
      <c r="S1" s="35"/>
      <c r="T1" s="35"/>
      <c r="U1" s="35" t="s">
        <v>30</v>
      </c>
      <c r="V1" s="93"/>
      <c r="W1" s="93"/>
      <c r="X1" s="93"/>
      <c r="Y1" s="93"/>
      <c r="Z1" s="93"/>
      <c r="AA1" s="93"/>
      <c r="AB1" s="93"/>
      <c r="AC1" s="93"/>
      <c r="AD1" s="93"/>
      <c r="AE1" s="36"/>
      <c r="AF1" s="36"/>
      <c r="AG1" s="36"/>
      <c r="AH1" s="36"/>
      <c r="AI1" s="36"/>
      <c r="AJ1" s="36"/>
      <c r="AK1" s="36"/>
      <c r="AL1" s="36"/>
    </row>
    <row r="2" spans="1:39" ht="27" customHeight="1" x14ac:dyDescent="0.25">
      <c r="A2" s="106" t="s">
        <v>80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/>
      <c r="AF2" s="107"/>
      <c r="AG2" s="107"/>
      <c r="AH2" s="107"/>
      <c r="AI2" s="107"/>
      <c r="AJ2" s="107"/>
      <c r="AK2" s="107"/>
      <c r="AL2" s="107"/>
      <c r="AM2" s="107"/>
    </row>
    <row r="3" spans="1:39" ht="14.25" customHeight="1" x14ac:dyDescent="0.25">
      <c r="A3" s="94" t="s">
        <v>105</v>
      </c>
      <c r="B3" s="94"/>
      <c r="C3" s="94"/>
      <c r="D3" s="94"/>
      <c r="E3" s="94"/>
      <c r="F3" s="94"/>
      <c r="G3" s="94"/>
      <c r="H3" s="94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4"/>
      <c r="AB3" s="54"/>
      <c r="AC3" s="54"/>
      <c r="AD3" s="108"/>
      <c r="AE3" s="108"/>
      <c r="AF3" s="108"/>
      <c r="AG3" s="108"/>
      <c r="AH3" s="108"/>
      <c r="AI3" s="108"/>
      <c r="AJ3" s="101" t="s">
        <v>126</v>
      </c>
      <c r="AK3" s="102"/>
      <c r="AL3" s="102"/>
      <c r="AM3" s="53"/>
    </row>
    <row r="4" spans="1:39" ht="27" customHeight="1" x14ac:dyDescent="0.25">
      <c r="A4" s="96" t="s">
        <v>97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6"/>
      <c r="AC4" s="96"/>
      <c r="AD4" s="96"/>
      <c r="AE4" s="96"/>
      <c r="AF4" s="96"/>
      <c r="AG4" s="96"/>
      <c r="AH4" s="96"/>
      <c r="AI4" s="96"/>
      <c r="AJ4" s="96"/>
      <c r="AK4" s="96"/>
      <c r="AL4" s="96"/>
      <c r="AM4" s="53"/>
    </row>
    <row r="5" spans="1:39" ht="14.25" customHeight="1" x14ac:dyDescent="0.25">
      <c r="A5" s="100" t="s">
        <v>122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100"/>
      <c r="AC5" s="100"/>
      <c r="AD5" s="100"/>
      <c r="AE5" s="100"/>
      <c r="AF5" s="100"/>
      <c r="AG5" s="100"/>
      <c r="AH5" s="100"/>
      <c r="AI5" s="100"/>
      <c r="AJ5" s="100"/>
      <c r="AK5" s="100"/>
      <c r="AL5" s="100"/>
      <c r="AM5" s="55" t="s">
        <v>48</v>
      </c>
    </row>
    <row r="6" spans="1:39" ht="8.25" customHeight="1" x14ac:dyDescent="0.25">
      <c r="A6" s="104" t="s">
        <v>81</v>
      </c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104"/>
      <c r="AG6" s="104"/>
      <c r="AH6" s="104"/>
      <c r="AI6" s="104"/>
      <c r="AJ6" s="104"/>
      <c r="AK6" s="104"/>
      <c r="AL6" s="44"/>
      <c r="AM6" s="36"/>
    </row>
    <row r="7" spans="1:39" s="57" customFormat="1" ht="13.5" customHeight="1" x14ac:dyDescent="0.2">
      <c r="A7" s="54" t="s">
        <v>73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100" t="s">
        <v>123</v>
      </c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100"/>
      <c r="AG7" s="100"/>
      <c r="AH7" s="100"/>
      <c r="AI7" s="100"/>
      <c r="AJ7" s="100"/>
      <c r="AK7" s="100"/>
      <c r="AL7" s="100"/>
      <c r="AM7" s="56" t="s">
        <v>48</v>
      </c>
    </row>
    <row r="8" spans="1:39" ht="9" customHeight="1" x14ac:dyDescent="0.25">
      <c r="A8" s="104"/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 t="s">
        <v>83</v>
      </c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104"/>
      <c r="AB8" s="104"/>
      <c r="AC8" s="104"/>
      <c r="AD8" s="104"/>
      <c r="AE8" s="104"/>
      <c r="AF8" s="104"/>
      <c r="AG8" s="104"/>
      <c r="AH8" s="104"/>
      <c r="AI8" s="104"/>
      <c r="AJ8" s="104"/>
      <c r="AK8" s="104"/>
      <c r="AL8" s="104"/>
      <c r="AM8" s="35"/>
    </row>
    <row r="9" spans="1:39" s="57" customFormat="1" ht="14.25" customHeight="1" x14ac:dyDescent="0.2">
      <c r="A9" s="102" t="s">
        <v>82</v>
      </c>
      <c r="B9" s="102"/>
      <c r="C9" s="102"/>
      <c r="D9" s="102"/>
      <c r="E9" s="102"/>
      <c r="F9" s="102"/>
      <c r="G9" s="102"/>
      <c r="H9" s="54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3"/>
      <c r="AA9" s="103"/>
      <c r="AB9" s="103"/>
      <c r="AC9" s="103"/>
      <c r="AD9" s="103"/>
      <c r="AE9" s="103"/>
      <c r="AF9" s="103"/>
      <c r="AG9" s="103"/>
      <c r="AH9" s="103"/>
      <c r="AI9" s="103"/>
      <c r="AJ9" s="103"/>
      <c r="AK9" s="103"/>
      <c r="AL9" s="103"/>
      <c r="AM9" s="53"/>
    </row>
    <row r="10" spans="1:39" ht="9" customHeight="1" x14ac:dyDescent="0.25">
      <c r="A10" s="99" t="s">
        <v>94</v>
      </c>
      <c r="B10" s="99"/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99"/>
      <c r="AJ10" s="99"/>
      <c r="AK10" s="99"/>
      <c r="AL10" s="99"/>
      <c r="AM10" s="30"/>
    </row>
    <row r="11" spans="1:39" s="57" customFormat="1" ht="15" customHeight="1" x14ac:dyDescent="0.2">
      <c r="A11" s="105"/>
      <c r="B11" s="105"/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05"/>
      <c r="AL11" s="105"/>
      <c r="AM11" s="53"/>
    </row>
    <row r="12" spans="1:39" s="58" customFormat="1" ht="12.75" x14ac:dyDescent="0.2">
      <c r="A12" s="54" t="s">
        <v>35</v>
      </c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109"/>
      <c r="AB12" s="109"/>
      <c r="AC12" s="109"/>
      <c r="AD12" s="109"/>
      <c r="AE12" s="109"/>
      <c r="AF12" s="109"/>
      <c r="AG12" s="109"/>
      <c r="AH12" s="109"/>
      <c r="AI12" s="109"/>
      <c r="AJ12" s="109"/>
      <c r="AK12" s="109"/>
      <c r="AL12" s="109"/>
      <c r="AM12" s="52" t="s">
        <v>48</v>
      </c>
    </row>
    <row r="13" spans="1:39" s="17" customFormat="1" ht="9.75" customHeight="1" x14ac:dyDescent="0.25">
      <c r="A13" s="99" t="s">
        <v>95</v>
      </c>
      <c r="B13" s="99"/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99"/>
      <c r="AA13" s="99"/>
      <c r="AB13" s="99"/>
      <c r="AC13" s="99"/>
      <c r="AD13" s="99"/>
      <c r="AE13" s="99"/>
      <c r="AF13" s="99"/>
      <c r="AG13" s="99"/>
      <c r="AH13" s="99"/>
      <c r="AI13" s="99"/>
      <c r="AJ13" s="99"/>
      <c r="AK13" s="99"/>
      <c r="AL13" s="99"/>
      <c r="AM13" s="28"/>
    </row>
    <row r="14" spans="1:39" s="58" customFormat="1" ht="15" customHeight="1" x14ac:dyDescent="0.2">
      <c r="A14" s="54" t="s">
        <v>73</v>
      </c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103"/>
      <c r="M14" s="103"/>
      <c r="N14" s="103"/>
      <c r="O14" s="103"/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103"/>
      <c r="AA14" s="103"/>
      <c r="AB14" s="103"/>
      <c r="AC14" s="103"/>
      <c r="AD14" s="103"/>
      <c r="AE14" s="103"/>
      <c r="AF14" s="103"/>
      <c r="AG14" s="103"/>
      <c r="AH14" s="103"/>
      <c r="AI14" s="103"/>
      <c r="AJ14" s="103"/>
      <c r="AK14" s="103"/>
      <c r="AL14" s="103"/>
      <c r="AM14" s="52"/>
    </row>
    <row r="15" spans="1:39" s="17" customFormat="1" ht="8.25" customHeight="1" x14ac:dyDescent="0.25">
      <c r="A15" s="99" t="s">
        <v>96</v>
      </c>
      <c r="B15" s="99"/>
      <c r="C15" s="99"/>
      <c r="D15" s="99"/>
      <c r="E15" s="99"/>
      <c r="F15" s="99"/>
      <c r="G15" s="99"/>
      <c r="H15" s="99"/>
      <c r="I15" s="99"/>
      <c r="J15" s="99"/>
      <c r="K15" s="99"/>
      <c r="L15" s="99"/>
      <c r="M15" s="99"/>
      <c r="N15" s="99"/>
      <c r="O15" s="99"/>
      <c r="P15" s="99"/>
      <c r="Q15" s="99"/>
      <c r="R15" s="99"/>
      <c r="S15" s="99"/>
      <c r="T15" s="99"/>
      <c r="U15" s="99"/>
      <c r="V15" s="99"/>
      <c r="W15" s="99"/>
      <c r="X15" s="99"/>
      <c r="Y15" s="99"/>
      <c r="Z15" s="99"/>
      <c r="AA15" s="99"/>
      <c r="AB15" s="99"/>
      <c r="AC15" s="99"/>
      <c r="AD15" s="99"/>
      <c r="AE15" s="99"/>
      <c r="AF15" s="99"/>
      <c r="AG15" s="99"/>
      <c r="AH15" s="99"/>
      <c r="AI15" s="99"/>
      <c r="AJ15" s="99"/>
      <c r="AK15" s="99"/>
      <c r="AL15" s="99"/>
      <c r="AM15" s="28"/>
    </row>
    <row r="16" spans="1:39" s="17" customFormat="1" ht="12" customHeight="1" x14ac:dyDescent="0.25">
      <c r="A16" s="52" t="s">
        <v>91</v>
      </c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</row>
    <row r="17" spans="1:39" s="17" customFormat="1" ht="13.5" customHeight="1" x14ac:dyDescent="0.25">
      <c r="A17" s="95" t="s">
        <v>36</v>
      </c>
      <c r="B17" s="95"/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52"/>
    </row>
    <row r="18" spans="1:39" s="17" customFormat="1" x14ac:dyDescent="0.25">
      <c r="A18" s="53" t="s">
        <v>37</v>
      </c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2"/>
    </row>
    <row r="19" spans="1:39" s="17" customFormat="1" ht="27.75" customHeight="1" x14ac:dyDescent="0.25">
      <c r="A19" s="63" t="s">
        <v>39</v>
      </c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52"/>
    </row>
    <row r="20" spans="1:39" s="17" customFormat="1" ht="13.5" customHeight="1" x14ac:dyDescent="0.25">
      <c r="A20" s="53" t="s">
        <v>72</v>
      </c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110">
        <v>1</v>
      </c>
      <c r="N20" s="110"/>
      <c r="O20" s="54" t="s">
        <v>38</v>
      </c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2"/>
    </row>
    <row r="21" spans="1:39" s="51" customFormat="1" ht="12" customHeight="1" x14ac:dyDescent="0.25">
      <c r="A21" s="98" t="s">
        <v>40</v>
      </c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8"/>
      <c r="R21" s="98"/>
      <c r="S21" s="98"/>
      <c r="T21" s="98"/>
      <c r="U21" s="98"/>
      <c r="V21" s="98"/>
      <c r="W21" s="98"/>
      <c r="X21" s="98"/>
      <c r="Y21" s="98"/>
      <c r="Z21" s="98"/>
      <c r="AA21" s="98"/>
      <c r="AB21" s="98"/>
      <c r="AC21" s="98"/>
      <c r="AD21" s="98"/>
      <c r="AE21" s="98"/>
      <c r="AF21" s="98"/>
      <c r="AG21" s="98"/>
      <c r="AH21" s="98"/>
      <c r="AI21" s="98"/>
      <c r="AJ21" s="98"/>
      <c r="AK21" s="98"/>
      <c r="AL21" s="98"/>
      <c r="AM21" s="98"/>
    </row>
    <row r="22" spans="1:39" s="17" customFormat="1" ht="27.75" customHeight="1" x14ac:dyDescent="0.25">
      <c r="A22" s="63" t="s">
        <v>41</v>
      </c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</row>
    <row r="23" spans="1:39" s="17" customFormat="1" ht="12" customHeight="1" x14ac:dyDescent="0.25">
      <c r="A23" s="95" t="s">
        <v>42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52"/>
    </row>
    <row r="24" spans="1:39" s="17" customFormat="1" ht="52.5" customHeight="1" x14ac:dyDescent="0.25">
      <c r="A24" s="98" t="s">
        <v>116</v>
      </c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98"/>
      <c r="R24" s="98"/>
      <c r="S24" s="98"/>
      <c r="T24" s="98"/>
      <c r="U24" s="98"/>
      <c r="V24" s="98"/>
      <c r="W24" s="98"/>
      <c r="X24" s="98"/>
      <c r="Y24" s="98"/>
      <c r="Z24" s="98"/>
      <c r="AA24" s="98"/>
      <c r="AB24" s="98"/>
      <c r="AC24" s="98"/>
      <c r="AD24" s="98"/>
      <c r="AE24" s="98"/>
      <c r="AF24" s="98"/>
      <c r="AG24" s="98"/>
      <c r="AH24" s="98"/>
      <c r="AI24" s="98"/>
      <c r="AJ24" s="98"/>
      <c r="AK24" s="98"/>
      <c r="AL24" s="98"/>
      <c r="AM24" s="98"/>
    </row>
    <row r="25" spans="1:39" s="17" customFormat="1" ht="11.25" customHeight="1" x14ac:dyDescent="0.25">
      <c r="A25" s="136" t="s">
        <v>84</v>
      </c>
      <c r="B25" s="136"/>
      <c r="C25" s="136"/>
      <c r="D25" s="136"/>
      <c r="E25" s="136"/>
      <c r="F25" s="136"/>
      <c r="G25" s="136"/>
      <c r="H25" s="136"/>
      <c r="I25" s="136"/>
      <c r="J25" s="136"/>
      <c r="K25" s="136"/>
      <c r="L25" s="136"/>
      <c r="M25" s="136"/>
      <c r="N25" s="136"/>
      <c r="O25" s="136"/>
      <c r="P25" s="136"/>
      <c r="Q25" s="136"/>
      <c r="R25" s="136"/>
      <c r="S25" s="136"/>
      <c r="T25" s="136"/>
      <c r="U25" s="136"/>
      <c r="V25" s="136"/>
      <c r="W25" s="136"/>
      <c r="X25" s="136"/>
      <c r="Y25" s="136"/>
      <c r="Z25" s="136"/>
      <c r="AA25" s="136"/>
      <c r="AB25" s="136"/>
      <c r="AC25" s="136"/>
      <c r="AD25" s="136"/>
      <c r="AE25" s="136"/>
      <c r="AF25" s="136"/>
      <c r="AG25" s="136"/>
      <c r="AH25" s="136"/>
      <c r="AI25" s="136"/>
      <c r="AJ25" s="136"/>
      <c r="AK25" s="136"/>
      <c r="AL25" s="136"/>
      <c r="AM25" s="52"/>
    </row>
    <row r="26" spans="1:39" s="17" customFormat="1" ht="9" customHeight="1" x14ac:dyDescent="0.25">
      <c r="A26" s="78" t="s">
        <v>43</v>
      </c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80"/>
      <c r="R26" s="130" t="s">
        <v>44</v>
      </c>
      <c r="S26" s="131"/>
      <c r="T26" s="132"/>
      <c r="U26" s="130" t="s">
        <v>46</v>
      </c>
      <c r="V26" s="131"/>
      <c r="W26" s="131"/>
      <c r="X26" s="131"/>
      <c r="Y26" s="132"/>
      <c r="Z26" s="130" t="s">
        <v>45</v>
      </c>
      <c r="AA26" s="131"/>
      <c r="AB26" s="131"/>
      <c r="AC26" s="131"/>
      <c r="AD26" s="132"/>
      <c r="AE26" s="130" t="s">
        <v>47</v>
      </c>
      <c r="AF26" s="131"/>
      <c r="AG26" s="131"/>
      <c r="AH26" s="132"/>
      <c r="AI26" s="130" t="s">
        <v>11</v>
      </c>
      <c r="AJ26" s="131"/>
      <c r="AK26" s="131"/>
      <c r="AL26" s="132"/>
      <c r="AM26" s="15"/>
    </row>
    <row r="27" spans="1:39" s="17" customFormat="1" x14ac:dyDescent="0.25">
      <c r="A27" s="84"/>
      <c r="B27" s="85"/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6"/>
      <c r="R27" s="133"/>
      <c r="S27" s="134"/>
      <c r="T27" s="135"/>
      <c r="U27" s="133"/>
      <c r="V27" s="134"/>
      <c r="W27" s="134"/>
      <c r="X27" s="134"/>
      <c r="Y27" s="135"/>
      <c r="Z27" s="133"/>
      <c r="AA27" s="134"/>
      <c r="AB27" s="134"/>
      <c r="AC27" s="134"/>
      <c r="AD27" s="135"/>
      <c r="AE27" s="133"/>
      <c r="AF27" s="134"/>
      <c r="AG27" s="134"/>
      <c r="AH27" s="135"/>
      <c r="AI27" s="133"/>
      <c r="AJ27" s="134"/>
      <c r="AK27" s="134"/>
      <c r="AL27" s="135"/>
      <c r="AM27" s="15"/>
    </row>
    <row r="28" spans="1:39" s="17" customFormat="1" ht="10.5" customHeight="1" x14ac:dyDescent="0.25">
      <c r="A28" s="152" t="s">
        <v>120</v>
      </c>
      <c r="B28" s="153"/>
      <c r="C28" s="153"/>
      <c r="D28" s="153"/>
      <c r="E28" s="153"/>
      <c r="F28" s="153"/>
      <c r="G28" s="153"/>
      <c r="H28" s="153"/>
      <c r="I28" s="153"/>
      <c r="J28" s="153"/>
      <c r="K28" s="153"/>
      <c r="L28" s="153"/>
      <c r="M28" s="153"/>
      <c r="N28" s="153"/>
      <c r="O28" s="153"/>
      <c r="P28" s="153"/>
      <c r="Q28" s="154"/>
      <c r="R28" s="111">
        <f>M20</f>
        <v>1</v>
      </c>
      <c r="S28" s="112"/>
      <c r="T28" s="113"/>
      <c r="U28" s="121">
        <v>13.34</v>
      </c>
      <c r="V28" s="122"/>
      <c r="W28" s="122"/>
      <c r="X28" s="122"/>
      <c r="Y28" s="123"/>
      <c r="Z28" s="111">
        <f>R28*U28</f>
        <v>13.34</v>
      </c>
      <c r="AA28" s="112"/>
      <c r="AB28" s="112"/>
      <c r="AC28" s="112"/>
      <c r="AD28" s="113"/>
      <c r="AE28" s="111">
        <f>ROUND(Z28*0.2,2)</f>
        <v>2.67</v>
      </c>
      <c r="AF28" s="112"/>
      <c r="AG28" s="112"/>
      <c r="AH28" s="113"/>
      <c r="AI28" s="111">
        <f>Z28+AE28</f>
        <v>16.009999999999998</v>
      </c>
      <c r="AJ28" s="112"/>
      <c r="AK28" s="112"/>
      <c r="AL28" s="113"/>
      <c r="AM28" s="15"/>
    </row>
    <row r="29" spans="1:39" s="17" customFormat="1" ht="10.5" customHeight="1" x14ac:dyDescent="0.25">
      <c r="A29" s="155"/>
      <c r="B29" s="156"/>
      <c r="C29" s="156"/>
      <c r="D29" s="156"/>
      <c r="E29" s="156"/>
      <c r="F29" s="156"/>
      <c r="G29" s="156"/>
      <c r="H29" s="156"/>
      <c r="I29" s="156"/>
      <c r="J29" s="156"/>
      <c r="K29" s="156"/>
      <c r="L29" s="156"/>
      <c r="M29" s="156"/>
      <c r="N29" s="156"/>
      <c r="O29" s="156"/>
      <c r="P29" s="156"/>
      <c r="Q29" s="157"/>
      <c r="R29" s="114"/>
      <c r="S29" s="115"/>
      <c r="T29" s="116"/>
      <c r="U29" s="124"/>
      <c r="V29" s="125"/>
      <c r="W29" s="125"/>
      <c r="X29" s="125"/>
      <c r="Y29" s="126"/>
      <c r="Z29" s="114"/>
      <c r="AA29" s="115"/>
      <c r="AB29" s="115"/>
      <c r="AC29" s="115"/>
      <c r="AD29" s="116"/>
      <c r="AE29" s="114"/>
      <c r="AF29" s="115"/>
      <c r="AG29" s="115"/>
      <c r="AH29" s="116"/>
      <c r="AI29" s="114"/>
      <c r="AJ29" s="115"/>
      <c r="AK29" s="115"/>
      <c r="AL29" s="116"/>
      <c r="AM29" s="15"/>
    </row>
    <row r="30" spans="1:39" s="17" customFormat="1" x14ac:dyDescent="0.25">
      <c r="A30" s="158"/>
      <c r="B30" s="159"/>
      <c r="C30" s="159"/>
      <c r="D30" s="159"/>
      <c r="E30" s="159"/>
      <c r="F30" s="159"/>
      <c r="G30" s="159"/>
      <c r="H30" s="159"/>
      <c r="I30" s="159"/>
      <c r="J30" s="159"/>
      <c r="K30" s="159"/>
      <c r="L30" s="159"/>
      <c r="M30" s="159"/>
      <c r="N30" s="159"/>
      <c r="O30" s="159"/>
      <c r="P30" s="159"/>
      <c r="Q30" s="160"/>
      <c r="R30" s="117"/>
      <c r="S30" s="118"/>
      <c r="T30" s="119"/>
      <c r="U30" s="127"/>
      <c r="V30" s="128"/>
      <c r="W30" s="128"/>
      <c r="X30" s="128"/>
      <c r="Y30" s="129"/>
      <c r="Z30" s="117"/>
      <c r="AA30" s="118"/>
      <c r="AB30" s="118"/>
      <c r="AC30" s="118"/>
      <c r="AD30" s="119"/>
      <c r="AE30" s="117"/>
      <c r="AF30" s="118"/>
      <c r="AG30" s="118"/>
      <c r="AH30" s="119"/>
      <c r="AI30" s="117"/>
      <c r="AJ30" s="118"/>
      <c r="AK30" s="118"/>
      <c r="AL30" s="119"/>
      <c r="AM30" s="15"/>
    </row>
    <row r="31" spans="1:39" s="17" customFormat="1" ht="4.5" customHeight="1" x14ac:dyDescent="0.25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5"/>
    </row>
    <row r="32" spans="1:39" s="17" customFormat="1" ht="12" customHeight="1" x14ac:dyDescent="0.25">
      <c r="A32" s="30" t="s">
        <v>49</v>
      </c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120" t="str">
        <f>SUBSTITUTE(PROPER(INDEX(n_4,MID(TEXT(AI28,n0),1,1)+1)&amp;INDEX(n0x,MID(TEXT(AI28,n0),2,1)+1,MID(TEXT(AI28,n0),3,1)+1)&amp;IF(-MID(TEXT(AI28,n0),1,3),"миллиард"&amp;VLOOKUP(MID(TEXT(AI28,n0),3,1)*AND(MID(TEXT(AI28,n0),2,1)-1),мил,2),"")&amp;INDEX(n_4,MID(TEXT(AI28,n0),4,1)+1)&amp;INDEX(n0x,MID(TEXT(AI28,n0),5,1)+1,MID(TEXT(AI28,n0),6,1)+1)&amp;IF(-MID(TEXT(AI28,n0),4,3),"миллион"&amp;VLOOKUP(MID(TEXT(AI28,n0),6,1)*AND(MID(TEXT(AI28,n0),5,1)-1),мил,2),"")&amp;INDEX(n_4,MID(TEXT(AI28,n0),7,1)+1)&amp;INDEX(n1x,MID(TEXT(AI28,n0),8,1)+1,MID(TEXT(AI28,n0),9,1)+1)&amp;IF(-MID(TEXT(AI28,n0),7,3),VLOOKUP(MID(TEXT(AI28,n0),9,1)*AND(MID(TEXT(AI28,n0),8,1)-1),тыс,2),"")&amp;INDEX(n_4,MID(TEXT(AI28,n0),10,1)+1)&amp;INDEX(n0x,MID(TEXT(AI28,n0),11,1)+1,MID(TEXT(AI28,n0),12,1)+1)),"z"," ")&amp;IF(TRUNC(TEXT(AI28,n0)),"","Ноль ")&amp;"рубл"&amp;VLOOKUP(MOD(MAX(MOD(MID(TEXT(AI28,n0),11,2)-11,100),9),10),{0,"ь ";1,"я ";4,"ей "},2)&amp;RIGHT(TEXT(AI28,n0),2)&amp;" копе"&amp;VLOOKUP(MOD(MAX(MOD(RIGHT(TEXT(AI28,n0),2)-11,100),9),10),{0,"йка";1,"йки";4,"ек"},2)</f>
        <v>Шестнадцать рублей 01 копейка</v>
      </c>
      <c r="S32" s="120"/>
      <c r="T32" s="120"/>
      <c r="U32" s="120"/>
      <c r="V32" s="120"/>
      <c r="W32" s="120"/>
      <c r="X32" s="120"/>
      <c r="Y32" s="120"/>
      <c r="Z32" s="120"/>
      <c r="AA32" s="120"/>
      <c r="AB32" s="120"/>
      <c r="AC32" s="120"/>
      <c r="AD32" s="120"/>
      <c r="AE32" s="120"/>
      <c r="AF32" s="120"/>
      <c r="AG32" s="120"/>
      <c r="AH32" s="120"/>
      <c r="AI32" s="120"/>
      <c r="AJ32" s="120"/>
      <c r="AK32" s="120"/>
      <c r="AL32" s="28" t="s">
        <v>48</v>
      </c>
      <c r="AM32" s="15"/>
    </row>
    <row r="33" spans="1:39" s="17" customFormat="1" x14ac:dyDescent="0.25">
      <c r="A33" s="30" t="s">
        <v>50</v>
      </c>
      <c r="B33" s="30"/>
      <c r="C33" s="30"/>
      <c r="D33" s="30"/>
      <c r="E33" s="30"/>
      <c r="F33" s="30"/>
      <c r="G33" s="30"/>
      <c r="H33" s="30"/>
      <c r="I33" s="30"/>
      <c r="J33" s="30"/>
      <c r="K33" s="120" t="str">
        <f>SUBSTITUTE(PROPER(INDEX(n_4,MID(TEXT(AE28,n0),1,1)+1)&amp;INDEX(n0x,MID(TEXT(AE28,n0),2,1)+1,MID(TEXT(AE28,n0),3,1)+1)&amp;IF(-MID(TEXT(AE28,n0),1,3),"миллиард"&amp;VLOOKUP(MID(TEXT(AE28,n0),3,1)*AND(MID(TEXT(AE28,n0),2,1)-1),мил,2),"")&amp;INDEX(n_4,MID(TEXT(AE28,n0),4,1)+1)&amp;INDEX(n0x,MID(TEXT(AE28,n0),5,1)+1,MID(TEXT(AE28,n0),6,1)+1)&amp;IF(-MID(TEXT(AE28,n0),4,3),"миллион"&amp;VLOOKUP(MID(TEXT(AE28,n0),6,1)*AND(MID(TEXT(AE28,n0),5,1)-1),мил,2),"")&amp;INDEX(n_4,MID(TEXT(AE28,n0),7,1)+1)&amp;INDEX(n1x,MID(TEXT(AE28,n0),8,1)+1,MID(TEXT(AE28,n0),9,1)+1)&amp;IF(-MID(TEXT(AE28,n0),7,3),VLOOKUP(MID(TEXT(AE28,n0),9,1)*AND(MID(TEXT(AE28,n0),8,1)-1),тыс,2),"")&amp;INDEX(n_4,MID(TEXT(AE28,n0),10,1)+1)&amp;INDEX(n0x,MID(TEXT(AE28,n0),11,1)+1,MID(TEXT(AE28,n0),12,1)+1)),"z"," ")&amp;IF(TRUNC(TEXT(AE28,n0)),"","Ноль ")&amp;"рубл"&amp;VLOOKUP(MOD(MAX(MOD(MID(TEXT(AE28,n0),11,2)-11,100),9),10),{0,"ь ";1,"я ";4,"ей "},2)&amp;RIGHT(TEXT(AE28,n0),2)&amp;" копе"&amp;VLOOKUP(MOD(MAX(MOD(RIGHT(TEXT(AE28,n0),2)-11,100),9),10),{0,"йка";1,"йки";4,"ек"},2)</f>
        <v>Два рубля 67 копеек</v>
      </c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20"/>
      <c r="W33" s="120"/>
      <c r="X33" s="120"/>
      <c r="Y33" s="120"/>
      <c r="Z33" s="120"/>
      <c r="AA33" s="120"/>
      <c r="AB33" s="120"/>
      <c r="AC33" s="120"/>
      <c r="AD33" s="120"/>
      <c r="AE33" s="120"/>
      <c r="AF33" s="120"/>
      <c r="AG33" s="120"/>
      <c r="AH33" s="120"/>
      <c r="AI33" s="120"/>
      <c r="AJ33" s="120"/>
      <c r="AK33" s="120"/>
      <c r="AL33" s="30"/>
      <c r="AM33" s="15"/>
    </row>
    <row r="34" spans="1:39" s="17" customFormat="1" ht="49.5" customHeight="1" x14ac:dyDescent="0.25">
      <c r="A34" s="63" t="s">
        <v>85</v>
      </c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</row>
    <row r="35" spans="1:39" s="17" customFormat="1" ht="24" customHeight="1" x14ac:dyDescent="0.25">
      <c r="A35" s="62" t="s">
        <v>88</v>
      </c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</row>
    <row r="36" spans="1:39" s="17" customFormat="1" ht="25.5" customHeight="1" x14ac:dyDescent="0.25">
      <c r="A36" s="63" t="s">
        <v>86</v>
      </c>
      <c r="B36" s="63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</row>
    <row r="37" spans="1:39" s="17" customFormat="1" ht="14.25" customHeight="1" x14ac:dyDescent="0.25">
      <c r="A37" s="98" t="s">
        <v>87</v>
      </c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103"/>
      <c r="AA37" s="103"/>
      <c r="AB37" s="103"/>
      <c r="AC37" s="103"/>
      <c r="AD37" s="103"/>
      <c r="AE37" s="103"/>
      <c r="AF37" s="103"/>
      <c r="AG37" s="103"/>
      <c r="AH37" s="103"/>
      <c r="AI37" s="103"/>
      <c r="AJ37" s="103"/>
      <c r="AK37" s="103"/>
      <c r="AL37" s="103"/>
      <c r="AM37" s="52"/>
    </row>
    <row r="38" spans="1:39" s="32" customFormat="1" ht="13.5" customHeight="1" x14ac:dyDescent="0.25">
      <c r="A38" s="97" t="s">
        <v>51</v>
      </c>
      <c r="B38" s="97"/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7"/>
      <c r="AM38" s="59"/>
    </row>
    <row r="39" spans="1:39" s="17" customFormat="1" ht="12" customHeight="1" x14ac:dyDescent="0.25">
      <c r="A39" s="62" t="s">
        <v>52</v>
      </c>
      <c r="B39" s="62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  <c r="AH39" s="62"/>
      <c r="AI39" s="62"/>
      <c r="AJ39" s="62"/>
      <c r="AK39" s="62"/>
      <c r="AL39" s="62"/>
      <c r="AM39" s="60"/>
    </row>
    <row r="40" spans="1:39" s="17" customFormat="1" ht="11.25" customHeight="1" x14ac:dyDescent="0.25">
      <c r="A40" s="62" t="s">
        <v>53</v>
      </c>
      <c r="B40" s="62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0"/>
    </row>
    <row r="41" spans="1:39" s="17" customFormat="1" ht="11.25" customHeight="1" x14ac:dyDescent="0.25">
      <c r="A41" s="62" t="s">
        <v>54</v>
      </c>
      <c r="B41" s="62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0"/>
    </row>
    <row r="42" spans="1:39" s="17" customFormat="1" ht="26.25" customHeight="1" x14ac:dyDescent="0.25">
      <c r="A42" s="62" t="s">
        <v>103</v>
      </c>
      <c r="B42" s="62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2"/>
      <c r="AE42" s="62"/>
      <c r="AF42" s="62"/>
      <c r="AG42" s="62"/>
      <c r="AH42" s="62"/>
      <c r="AI42" s="62"/>
      <c r="AJ42" s="62"/>
      <c r="AK42" s="62"/>
      <c r="AL42" s="62"/>
      <c r="AM42" s="62"/>
    </row>
    <row r="43" spans="1:39" s="17" customFormat="1" ht="24.75" customHeight="1" x14ac:dyDescent="0.25">
      <c r="A43" s="62" t="s">
        <v>74</v>
      </c>
      <c r="B43" s="62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2"/>
      <c r="AJ43" s="62"/>
      <c r="AK43" s="62"/>
      <c r="AL43" s="62"/>
      <c r="AM43" s="62"/>
    </row>
    <row r="44" spans="1:39" s="17" customFormat="1" ht="26.25" customHeight="1" x14ac:dyDescent="0.25">
      <c r="A44" s="62" t="s">
        <v>104</v>
      </c>
      <c r="B44" s="62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62"/>
      <c r="AL44" s="62"/>
      <c r="AM44" s="62"/>
    </row>
    <row r="45" spans="1:39" s="17" customFormat="1" ht="48" customHeight="1" x14ac:dyDescent="0.25">
      <c r="A45" s="63" t="s">
        <v>55</v>
      </c>
      <c r="B45" s="63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52"/>
    </row>
    <row r="46" spans="1:39" s="17" customFormat="1" ht="11.25" customHeight="1" x14ac:dyDescent="0.25">
      <c r="A46" s="61" t="s">
        <v>56</v>
      </c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52"/>
    </row>
    <row r="47" spans="1:39" s="17" customFormat="1" ht="38.25" customHeight="1" x14ac:dyDescent="0.25">
      <c r="A47" s="62" t="s">
        <v>92</v>
      </c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  <c r="AG47" s="62"/>
      <c r="AH47" s="62"/>
      <c r="AI47" s="62"/>
      <c r="AJ47" s="62"/>
      <c r="AK47" s="62"/>
      <c r="AL47" s="62"/>
      <c r="AM47" s="52"/>
    </row>
    <row r="48" spans="1:39" s="17" customFormat="1" ht="12" customHeight="1" x14ac:dyDescent="0.25">
      <c r="A48" s="62" t="s">
        <v>57</v>
      </c>
      <c r="B48" s="62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62"/>
      <c r="AG48" s="62"/>
      <c r="AH48" s="62"/>
      <c r="AI48" s="62"/>
      <c r="AJ48" s="62"/>
      <c r="AK48" s="62"/>
      <c r="AL48" s="62"/>
      <c r="AM48" s="52"/>
    </row>
    <row r="49" spans="1:39" s="17" customFormat="1" ht="26.25" customHeight="1" x14ac:dyDescent="0.25">
      <c r="A49" s="62" t="s">
        <v>75</v>
      </c>
      <c r="B49" s="62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62"/>
      <c r="AF49" s="62"/>
      <c r="AG49" s="62"/>
      <c r="AH49" s="62"/>
      <c r="AI49" s="62"/>
      <c r="AJ49" s="62"/>
      <c r="AK49" s="62"/>
      <c r="AL49" s="62"/>
      <c r="AM49" s="52"/>
    </row>
    <row r="50" spans="1:39" s="17" customFormat="1" ht="37.5" customHeight="1" x14ac:dyDescent="0.25">
      <c r="A50" s="62" t="s">
        <v>76</v>
      </c>
      <c r="B50" s="62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62"/>
      <c r="AE50" s="62"/>
      <c r="AF50" s="62"/>
      <c r="AG50" s="62"/>
      <c r="AH50" s="62"/>
      <c r="AI50" s="62"/>
      <c r="AJ50" s="62"/>
      <c r="AK50" s="62"/>
      <c r="AL50" s="62"/>
      <c r="AM50" s="52"/>
    </row>
    <row r="51" spans="1:39" s="17" customFormat="1" ht="38.25" customHeight="1" x14ac:dyDescent="0.25">
      <c r="A51" s="62" t="s">
        <v>89</v>
      </c>
      <c r="B51" s="62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2"/>
      <c r="AC51" s="62"/>
      <c r="AD51" s="62"/>
      <c r="AE51" s="62"/>
      <c r="AF51" s="62"/>
      <c r="AG51" s="62"/>
      <c r="AH51" s="62"/>
      <c r="AI51" s="62"/>
      <c r="AJ51" s="62"/>
      <c r="AK51" s="62"/>
      <c r="AL51" s="62"/>
      <c r="AM51" s="52"/>
    </row>
    <row r="52" spans="1:39" s="17" customFormat="1" ht="50.25" customHeight="1" x14ac:dyDescent="0.25">
      <c r="A52" s="62" t="s">
        <v>77</v>
      </c>
      <c r="B52" s="62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62"/>
      <c r="AI52" s="62"/>
      <c r="AJ52" s="62"/>
      <c r="AK52" s="62"/>
      <c r="AL52" s="62"/>
      <c r="AM52" s="52"/>
    </row>
    <row r="53" spans="1:39" s="17" customFormat="1" ht="12" customHeight="1" x14ac:dyDescent="0.25">
      <c r="A53" s="161" t="s">
        <v>58</v>
      </c>
      <c r="B53" s="161"/>
      <c r="C53" s="161"/>
      <c r="D53" s="161"/>
      <c r="E53" s="161"/>
      <c r="F53" s="161"/>
      <c r="G53" s="161"/>
      <c r="H53" s="161"/>
      <c r="I53" s="161"/>
      <c r="J53" s="161"/>
      <c r="K53" s="161"/>
      <c r="L53" s="161"/>
      <c r="M53" s="161"/>
      <c r="N53" s="161"/>
      <c r="O53" s="161"/>
      <c r="P53" s="161"/>
      <c r="Q53" s="161"/>
      <c r="R53" s="161"/>
      <c r="S53" s="161"/>
      <c r="T53" s="161"/>
      <c r="U53" s="161"/>
      <c r="V53" s="161"/>
      <c r="W53" s="161"/>
      <c r="X53" s="161"/>
      <c r="Y53" s="161"/>
      <c r="Z53" s="161"/>
      <c r="AA53" s="161"/>
      <c r="AB53" s="161"/>
      <c r="AC53" s="161"/>
      <c r="AD53" s="161"/>
      <c r="AE53" s="161"/>
      <c r="AF53" s="161"/>
      <c r="AG53" s="161"/>
      <c r="AH53" s="161"/>
      <c r="AI53" s="161"/>
      <c r="AJ53" s="161"/>
      <c r="AK53" s="161"/>
      <c r="AL53" s="161"/>
      <c r="AM53" s="52"/>
    </row>
    <row r="54" spans="1:39" ht="24" customHeight="1" x14ac:dyDescent="0.25">
      <c r="A54" s="62" t="s">
        <v>59</v>
      </c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2"/>
      <c r="AD54" s="62"/>
      <c r="AE54" s="62"/>
      <c r="AF54" s="62"/>
      <c r="AG54" s="62"/>
      <c r="AH54" s="62"/>
      <c r="AI54" s="62"/>
      <c r="AJ54" s="62"/>
      <c r="AK54" s="62"/>
      <c r="AL54" s="62"/>
      <c r="AM54" s="53"/>
    </row>
    <row r="55" spans="1:39" s="33" customFormat="1" ht="12.75" customHeight="1" x14ac:dyDescent="0.2">
      <c r="A55" s="97" t="s">
        <v>60</v>
      </c>
      <c r="B55" s="97"/>
      <c r="C55" s="97"/>
      <c r="D55" s="97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  <c r="AA55" s="97"/>
      <c r="AB55" s="97"/>
      <c r="AC55" s="97"/>
      <c r="AD55" s="97"/>
      <c r="AE55" s="97"/>
      <c r="AF55" s="97"/>
      <c r="AG55" s="97"/>
      <c r="AH55" s="97"/>
      <c r="AI55" s="97"/>
      <c r="AJ55" s="97"/>
      <c r="AK55" s="97"/>
      <c r="AL55" s="97"/>
      <c r="AM55" s="53"/>
    </row>
    <row r="56" spans="1:39" ht="13.5" customHeight="1" x14ac:dyDescent="0.25">
      <c r="A56" s="62" t="s">
        <v>93</v>
      </c>
      <c r="B56" s="62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62"/>
      <c r="AB56" s="62"/>
      <c r="AC56" s="62"/>
      <c r="AD56" s="62"/>
      <c r="AE56" s="62"/>
      <c r="AF56" s="62"/>
      <c r="AG56" s="62"/>
      <c r="AH56" s="62"/>
      <c r="AI56" s="62"/>
      <c r="AJ56" s="62"/>
      <c r="AK56" s="62"/>
      <c r="AL56" s="62"/>
      <c r="AM56" s="53"/>
    </row>
    <row r="57" spans="1:39" ht="38.25" customHeight="1" x14ac:dyDescent="0.25">
      <c r="A57" s="62" t="s">
        <v>61</v>
      </c>
      <c r="B57" s="62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2"/>
      <c r="AC57" s="62"/>
      <c r="AD57" s="62"/>
      <c r="AE57" s="62"/>
      <c r="AF57" s="62"/>
      <c r="AG57" s="62"/>
      <c r="AH57" s="62"/>
      <c r="AI57" s="62"/>
      <c r="AJ57" s="62"/>
      <c r="AK57" s="62"/>
      <c r="AL57" s="62"/>
      <c r="AM57" s="53"/>
    </row>
    <row r="58" spans="1:39" ht="39.75" customHeight="1" x14ac:dyDescent="0.25">
      <c r="A58" s="62" t="s">
        <v>62</v>
      </c>
      <c r="B58" s="62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62"/>
      <c r="AH58" s="62"/>
      <c r="AI58" s="62"/>
      <c r="AJ58" s="62"/>
      <c r="AK58" s="62"/>
      <c r="AL58" s="62"/>
      <c r="AM58" s="53"/>
    </row>
    <row r="59" spans="1:39" ht="40.5" customHeight="1" x14ac:dyDescent="0.25">
      <c r="A59" s="62" t="s">
        <v>63</v>
      </c>
      <c r="B59" s="62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2"/>
      <c r="AB59" s="62"/>
      <c r="AC59" s="62"/>
      <c r="AD59" s="62"/>
      <c r="AE59" s="62"/>
      <c r="AF59" s="62"/>
      <c r="AG59" s="62"/>
      <c r="AH59" s="62"/>
      <c r="AI59" s="62"/>
      <c r="AJ59" s="62"/>
      <c r="AK59" s="62"/>
      <c r="AL59" s="62"/>
      <c r="AM59" s="53"/>
    </row>
    <row r="60" spans="1:39" ht="25.5" customHeight="1" x14ac:dyDescent="0.25">
      <c r="A60" s="62" t="s">
        <v>64</v>
      </c>
      <c r="B60" s="62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62"/>
      <c r="AH60" s="62"/>
      <c r="AI60" s="62"/>
      <c r="AJ60" s="62"/>
      <c r="AK60" s="62"/>
      <c r="AL60" s="62"/>
      <c r="AM60" s="53"/>
    </row>
    <row r="61" spans="1:39" ht="27.75" customHeight="1" x14ac:dyDescent="0.25">
      <c r="A61" s="63" t="s">
        <v>65</v>
      </c>
      <c r="B61" s="63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53"/>
    </row>
    <row r="62" spans="1:39" ht="11.25" customHeight="1" x14ac:dyDescent="0.25">
      <c r="A62" s="165" t="s">
        <v>66</v>
      </c>
      <c r="B62" s="165"/>
      <c r="C62" s="165"/>
      <c r="D62" s="165"/>
      <c r="E62" s="165"/>
      <c r="F62" s="165"/>
      <c r="G62" s="165"/>
      <c r="H62" s="165"/>
      <c r="I62" s="165"/>
      <c r="J62" s="165"/>
      <c r="K62" s="165"/>
      <c r="L62" s="165"/>
      <c r="M62" s="165"/>
      <c r="N62" s="165"/>
      <c r="O62" s="165"/>
      <c r="P62" s="165"/>
      <c r="Q62" s="165"/>
      <c r="R62" s="165"/>
      <c r="S62" s="165"/>
      <c r="T62" s="165"/>
      <c r="U62" s="165"/>
      <c r="V62" s="165"/>
      <c r="W62" s="165"/>
      <c r="X62" s="165"/>
      <c r="Y62" s="165"/>
      <c r="Z62" s="165"/>
      <c r="AA62" s="165"/>
      <c r="AB62" s="165"/>
      <c r="AC62" s="165"/>
      <c r="AD62" s="165"/>
      <c r="AE62" s="165"/>
      <c r="AF62" s="165"/>
      <c r="AG62" s="165"/>
      <c r="AH62" s="165"/>
      <c r="AI62" s="165"/>
      <c r="AJ62" s="165"/>
      <c r="AK62" s="165"/>
      <c r="AL62" s="165"/>
    </row>
    <row r="63" spans="1:39" ht="12" customHeight="1" x14ac:dyDescent="0.25">
      <c r="A63" s="139" t="s">
        <v>68</v>
      </c>
      <c r="B63" s="139"/>
      <c r="C63" s="139"/>
      <c r="D63" s="139"/>
      <c r="E63" s="139"/>
      <c r="F63" s="139"/>
      <c r="G63" s="139"/>
      <c r="H63" s="139"/>
      <c r="I63" s="139"/>
      <c r="J63" s="139"/>
      <c r="K63" s="139"/>
      <c r="L63" s="139"/>
      <c r="M63" s="139"/>
      <c r="N63" s="139"/>
      <c r="O63" s="139"/>
      <c r="P63" s="139"/>
      <c r="Q63" s="139"/>
      <c r="R63" s="139"/>
      <c r="S63" s="139"/>
      <c r="T63" s="139" t="s">
        <v>67</v>
      </c>
      <c r="U63" s="139"/>
      <c r="V63" s="139"/>
      <c r="W63" s="139"/>
      <c r="X63" s="139"/>
      <c r="Y63" s="139"/>
      <c r="Z63" s="139"/>
      <c r="AA63" s="139"/>
      <c r="AB63" s="139"/>
      <c r="AC63" s="139"/>
      <c r="AD63" s="139"/>
      <c r="AE63" s="139"/>
      <c r="AF63" s="139"/>
      <c r="AG63" s="139"/>
      <c r="AH63" s="139"/>
      <c r="AI63" s="139"/>
      <c r="AJ63" s="139"/>
      <c r="AK63" s="139"/>
      <c r="AL63" s="139"/>
    </row>
    <row r="64" spans="1:39" ht="44.25" customHeight="1" x14ac:dyDescent="0.25">
      <c r="A64" s="145"/>
      <c r="B64" s="145"/>
      <c r="C64" s="145"/>
      <c r="D64" s="145"/>
      <c r="E64" s="145"/>
      <c r="F64" s="145"/>
      <c r="G64" s="145"/>
      <c r="H64" s="145"/>
      <c r="I64" s="145"/>
      <c r="J64" s="145"/>
      <c r="K64" s="145"/>
      <c r="L64" s="145"/>
      <c r="M64" s="145"/>
      <c r="N64" s="145"/>
      <c r="O64" s="145"/>
      <c r="P64" s="145"/>
      <c r="Q64" s="145"/>
      <c r="R64" s="43"/>
      <c r="S64" s="31"/>
      <c r="T64" s="149" t="s">
        <v>102</v>
      </c>
      <c r="U64" s="149"/>
      <c r="V64" s="149"/>
      <c r="W64" s="149"/>
      <c r="X64" s="149"/>
      <c r="Y64" s="149"/>
      <c r="Z64" s="149"/>
      <c r="AA64" s="149"/>
      <c r="AB64" s="149"/>
      <c r="AC64" s="149"/>
      <c r="AD64" s="149"/>
      <c r="AE64" s="149"/>
      <c r="AF64" s="149"/>
      <c r="AG64" s="149"/>
      <c r="AH64" s="149"/>
      <c r="AI64" s="149"/>
      <c r="AJ64" s="149"/>
      <c r="AK64" s="149"/>
      <c r="AL64" s="149"/>
      <c r="AM64" s="149"/>
    </row>
    <row r="65" spans="1:39" ht="8.25" customHeight="1" x14ac:dyDescent="0.25">
      <c r="A65" s="144" t="s">
        <v>90</v>
      </c>
      <c r="B65" s="144"/>
      <c r="C65" s="144"/>
      <c r="D65" s="144"/>
      <c r="E65" s="144"/>
      <c r="F65" s="144"/>
      <c r="G65" s="144"/>
      <c r="H65" s="144"/>
      <c r="I65" s="144"/>
      <c r="J65" s="144"/>
      <c r="K65" s="144"/>
      <c r="L65" s="43"/>
      <c r="M65" s="43"/>
      <c r="N65" s="43"/>
      <c r="O65" s="43"/>
      <c r="P65" s="43"/>
      <c r="Q65" s="43"/>
      <c r="R65" s="40"/>
      <c r="S65" s="31"/>
      <c r="T65" s="50" t="s">
        <v>106</v>
      </c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1"/>
      <c r="AF65" s="41"/>
      <c r="AG65" s="41"/>
      <c r="AH65" s="41"/>
      <c r="AI65" s="41"/>
      <c r="AJ65" s="41"/>
      <c r="AK65" s="41"/>
      <c r="AL65" s="41"/>
      <c r="AM65" s="41"/>
    </row>
    <row r="66" spans="1:39" ht="12.75" customHeight="1" x14ac:dyDescent="0.25">
      <c r="A66" s="150" t="s">
        <v>71</v>
      </c>
      <c r="B66" s="150"/>
      <c r="C66" s="150"/>
      <c r="D66" s="150"/>
      <c r="E66" s="150"/>
      <c r="F66" s="150"/>
      <c r="G66" s="150"/>
      <c r="H66" s="150"/>
      <c r="I66" s="150"/>
      <c r="J66" s="150"/>
      <c r="K66" s="150"/>
      <c r="L66" s="150"/>
      <c r="M66" s="150"/>
      <c r="N66" s="150"/>
      <c r="O66" s="150"/>
      <c r="P66" s="150"/>
      <c r="Q66" s="150"/>
      <c r="R66" s="40"/>
      <c r="S66" s="34"/>
      <c r="T66" s="167" t="s">
        <v>107</v>
      </c>
      <c r="U66" s="167"/>
      <c r="V66" s="167"/>
      <c r="W66" s="167"/>
      <c r="X66" s="167"/>
      <c r="Y66" s="167"/>
      <c r="Z66" s="167"/>
      <c r="AA66" s="167"/>
      <c r="AB66" s="167"/>
      <c r="AC66" s="167"/>
      <c r="AD66" s="167"/>
      <c r="AE66" s="167"/>
      <c r="AF66" s="167"/>
      <c r="AG66" s="167"/>
      <c r="AH66" s="167"/>
      <c r="AI66" s="167"/>
      <c r="AJ66" s="167"/>
      <c r="AK66" s="167"/>
      <c r="AL66" s="167"/>
    </row>
    <row r="67" spans="1:39" ht="27" customHeight="1" x14ac:dyDescent="0.25">
      <c r="A67" s="145"/>
      <c r="B67" s="145"/>
      <c r="C67" s="145"/>
      <c r="D67" s="145"/>
      <c r="E67" s="145"/>
      <c r="F67" s="145"/>
      <c r="G67" s="145"/>
      <c r="H67" s="145"/>
      <c r="I67" s="145"/>
      <c r="J67" s="145"/>
      <c r="K67" s="145"/>
      <c r="L67" s="145"/>
      <c r="M67" s="145"/>
      <c r="N67" s="145"/>
      <c r="O67" s="145"/>
      <c r="P67" s="145"/>
      <c r="Q67" s="145"/>
      <c r="R67" s="40"/>
      <c r="S67" s="34"/>
      <c r="T67" s="167"/>
      <c r="U67" s="167"/>
      <c r="V67" s="167"/>
      <c r="W67" s="167"/>
      <c r="X67" s="167"/>
      <c r="Y67" s="167"/>
      <c r="Z67" s="167"/>
      <c r="AA67" s="167"/>
      <c r="AB67" s="167"/>
      <c r="AC67" s="167"/>
      <c r="AD67" s="167"/>
      <c r="AE67" s="167"/>
      <c r="AF67" s="167"/>
      <c r="AG67" s="167"/>
      <c r="AH67" s="167"/>
      <c r="AI67" s="167"/>
      <c r="AJ67" s="167"/>
      <c r="AK67" s="167"/>
      <c r="AL67" s="167"/>
    </row>
    <row r="68" spans="1:39" ht="15" customHeight="1" x14ac:dyDescent="0.25">
      <c r="A68" s="76" t="s">
        <v>78</v>
      </c>
      <c r="B68" s="76"/>
      <c r="C68" s="76"/>
      <c r="D68" s="76"/>
      <c r="E68" s="76"/>
      <c r="F68" s="76"/>
      <c r="G68" s="76"/>
      <c r="H68" s="76"/>
      <c r="I68" s="76"/>
      <c r="J68" s="76"/>
      <c r="K68" s="76"/>
      <c r="L68" s="76"/>
      <c r="M68" s="76"/>
      <c r="N68" s="76"/>
      <c r="O68" s="76"/>
      <c r="P68" s="76"/>
      <c r="Q68" s="76"/>
      <c r="R68" s="38"/>
      <c r="S68" s="34"/>
      <c r="T68" s="149" t="s">
        <v>78</v>
      </c>
      <c r="U68" s="149"/>
      <c r="V68" s="149"/>
      <c r="W68" s="149"/>
      <c r="X68" s="149"/>
      <c r="Y68" s="149"/>
      <c r="Z68" s="149"/>
      <c r="AA68" s="149"/>
      <c r="AB68" s="149"/>
      <c r="AC68" s="149"/>
      <c r="AD68" s="149"/>
      <c r="AE68" s="149"/>
      <c r="AF68" s="149"/>
      <c r="AG68" s="149"/>
      <c r="AH68" s="149"/>
      <c r="AI68" s="149"/>
      <c r="AJ68" s="149"/>
      <c r="AK68" s="149"/>
      <c r="AL68" s="149"/>
      <c r="AM68" s="149"/>
    </row>
    <row r="69" spans="1:39" ht="16.5" customHeight="1" x14ac:dyDescent="0.25">
      <c r="A69" s="164"/>
      <c r="B69" s="164"/>
      <c r="C69" s="164"/>
      <c r="D69" s="164"/>
      <c r="E69" s="164"/>
      <c r="F69" s="164"/>
      <c r="G69" s="164"/>
      <c r="H69" s="164"/>
      <c r="I69" s="164"/>
      <c r="J69" s="164"/>
      <c r="K69" s="164"/>
      <c r="L69" s="164"/>
      <c r="M69" s="164"/>
      <c r="N69" s="164"/>
      <c r="O69" s="164"/>
      <c r="P69" s="164"/>
      <c r="Q69" s="164"/>
      <c r="R69" s="40"/>
      <c r="S69" s="34"/>
      <c r="T69" s="167" t="s">
        <v>108</v>
      </c>
      <c r="U69" s="167"/>
      <c r="V69" s="167"/>
      <c r="W69" s="167"/>
      <c r="X69" s="167"/>
      <c r="Y69" s="167"/>
      <c r="Z69" s="167"/>
      <c r="AA69" s="167"/>
      <c r="AB69" s="167"/>
      <c r="AC69" s="167"/>
      <c r="AD69" s="167"/>
      <c r="AE69" s="167"/>
      <c r="AF69" s="167"/>
      <c r="AG69" s="167"/>
      <c r="AH69" s="167"/>
      <c r="AI69" s="167"/>
      <c r="AJ69" s="167"/>
      <c r="AK69" s="167"/>
      <c r="AL69" s="167"/>
      <c r="AM69" s="41"/>
    </row>
    <row r="70" spans="1:39" ht="14.25" customHeight="1" x14ac:dyDescent="0.25">
      <c r="A70" s="164"/>
      <c r="B70" s="164"/>
      <c r="C70" s="164"/>
      <c r="D70" s="164"/>
      <c r="E70" s="164"/>
      <c r="F70" s="164"/>
      <c r="G70" s="164"/>
      <c r="H70" s="164"/>
      <c r="I70" s="164"/>
      <c r="J70" s="164"/>
      <c r="K70" s="164"/>
      <c r="L70" s="164"/>
      <c r="M70" s="164"/>
      <c r="N70" s="164"/>
      <c r="O70" s="164"/>
      <c r="P70" s="164"/>
      <c r="Q70" s="164"/>
      <c r="R70" s="40"/>
      <c r="S70" s="34"/>
      <c r="T70" s="167"/>
      <c r="U70" s="167"/>
      <c r="V70" s="167"/>
      <c r="W70" s="167"/>
      <c r="X70" s="167"/>
      <c r="Y70" s="167"/>
      <c r="Z70" s="167"/>
      <c r="AA70" s="167"/>
      <c r="AB70" s="167"/>
      <c r="AC70" s="167"/>
      <c r="AD70" s="167"/>
      <c r="AE70" s="167"/>
      <c r="AF70" s="167"/>
      <c r="AG70" s="167"/>
      <c r="AH70" s="167"/>
      <c r="AI70" s="167"/>
      <c r="AJ70" s="167"/>
      <c r="AK70" s="167"/>
      <c r="AL70" s="167"/>
      <c r="AM70" s="30"/>
    </row>
    <row r="71" spans="1:39" ht="13.5" customHeight="1" x14ac:dyDescent="0.25">
      <c r="A71" s="164"/>
      <c r="B71" s="164"/>
      <c r="C71" s="164"/>
      <c r="D71" s="164"/>
      <c r="E71" s="164"/>
      <c r="F71" s="164"/>
      <c r="G71" s="164"/>
      <c r="H71" s="164"/>
      <c r="I71" s="164"/>
      <c r="J71" s="164"/>
      <c r="K71" s="164"/>
      <c r="L71" s="164"/>
      <c r="M71" s="164"/>
      <c r="N71" s="164"/>
      <c r="O71" s="164"/>
      <c r="P71" s="164"/>
      <c r="Q71" s="164"/>
      <c r="R71" s="40"/>
      <c r="S71" s="34"/>
      <c r="T71" s="167"/>
      <c r="U71" s="167"/>
      <c r="V71" s="167"/>
      <c r="W71" s="167"/>
      <c r="X71" s="167"/>
      <c r="Y71" s="167"/>
      <c r="Z71" s="167"/>
      <c r="AA71" s="167"/>
      <c r="AB71" s="167"/>
      <c r="AC71" s="167"/>
      <c r="AD71" s="167"/>
      <c r="AE71" s="167"/>
      <c r="AF71" s="167"/>
      <c r="AG71" s="167"/>
      <c r="AH71" s="167"/>
      <c r="AI71" s="167"/>
      <c r="AJ71" s="167"/>
      <c r="AK71" s="167"/>
      <c r="AL71" s="167"/>
      <c r="AM71" s="30"/>
    </row>
    <row r="72" spans="1:39" ht="15" customHeight="1" x14ac:dyDescent="0.25">
      <c r="A72" s="164"/>
      <c r="B72" s="164"/>
      <c r="C72" s="164"/>
      <c r="D72" s="164"/>
      <c r="E72" s="164"/>
      <c r="F72" s="164"/>
      <c r="G72" s="164"/>
      <c r="H72" s="164"/>
      <c r="I72" s="164"/>
      <c r="J72" s="164"/>
      <c r="K72" s="164"/>
      <c r="L72" s="164"/>
      <c r="M72" s="164"/>
      <c r="N72" s="164"/>
      <c r="O72" s="164"/>
      <c r="P72" s="164"/>
      <c r="Q72" s="164"/>
      <c r="R72" s="40"/>
      <c r="S72" s="34"/>
      <c r="T72" s="167"/>
      <c r="U72" s="167"/>
      <c r="V72" s="167"/>
      <c r="W72" s="167"/>
      <c r="X72" s="167"/>
      <c r="Y72" s="167"/>
      <c r="Z72" s="167"/>
      <c r="AA72" s="167"/>
      <c r="AB72" s="167"/>
      <c r="AC72" s="167"/>
      <c r="AD72" s="167"/>
      <c r="AE72" s="167"/>
      <c r="AF72" s="167"/>
      <c r="AG72" s="167"/>
      <c r="AH72" s="167"/>
      <c r="AI72" s="167"/>
      <c r="AJ72" s="167"/>
      <c r="AK72" s="167"/>
      <c r="AL72" s="167"/>
      <c r="AM72" s="30"/>
    </row>
    <row r="73" spans="1:39" ht="15" customHeight="1" x14ac:dyDescent="0.25">
      <c r="A73" s="164"/>
      <c r="B73" s="164"/>
      <c r="C73" s="164"/>
      <c r="D73" s="164"/>
      <c r="E73" s="164"/>
      <c r="F73" s="164"/>
      <c r="G73" s="164"/>
      <c r="H73" s="164"/>
      <c r="I73" s="164"/>
      <c r="J73" s="164"/>
      <c r="K73" s="164"/>
      <c r="L73" s="164"/>
      <c r="M73" s="164"/>
      <c r="N73" s="164"/>
      <c r="O73" s="164"/>
      <c r="P73" s="164"/>
      <c r="Q73" s="164"/>
      <c r="R73" s="40"/>
      <c r="S73" s="34"/>
      <c r="T73" s="146" t="s">
        <v>109</v>
      </c>
      <c r="U73" s="146"/>
      <c r="V73" s="146"/>
      <c r="W73" s="146"/>
      <c r="X73" s="146"/>
      <c r="Y73" s="146"/>
      <c r="Z73" s="146"/>
      <c r="AA73" s="146"/>
      <c r="AB73" s="146"/>
      <c r="AC73" s="146"/>
      <c r="AD73" s="146"/>
      <c r="AE73" s="146"/>
      <c r="AF73" s="146"/>
      <c r="AG73" s="146"/>
      <c r="AH73" s="146"/>
      <c r="AI73" s="146"/>
      <c r="AJ73" s="146"/>
      <c r="AK73" s="146"/>
      <c r="AL73" s="146"/>
      <c r="AM73" s="30"/>
    </row>
    <row r="74" spans="1:39" ht="10.5" customHeight="1" x14ac:dyDescent="0.25">
      <c r="A74" s="164"/>
      <c r="B74" s="164"/>
      <c r="C74" s="164"/>
      <c r="D74" s="164"/>
      <c r="E74" s="164"/>
      <c r="F74" s="164"/>
      <c r="G74" s="164"/>
      <c r="H74" s="164"/>
      <c r="I74" s="164"/>
      <c r="J74" s="164"/>
      <c r="K74" s="164"/>
      <c r="L74" s="164"/>
      <c r="M74" s="164"/>
      <c r="N74" s="164"/>
      <c r="O74" s="164"/>
      <c r="P74" s="164"/>
      <c r="Q74" s="164"/>
      <c r="R74" s="40"/>
      <c r="S74" s="34"/>
      <c r="T74" s="146"/>
      <c r="U74" s="146"/>
      <c r="V74" s="146"/>
      <c r="W74" s="146"/>
      <c r="X74" s="146"/>
      <c r="Y74" s="146"/>
      <c r="Z74" s="146"/>
      <c r="AA74" s="146"/>
      <c r="AB74" s="146"/>
      <c r="AC74" s="146"/>
      <c r="AD74" s="146"/>
      <c r="AE74" s="146"/>
      <c r="AF74" s="146"/>
      <c r="AG74" s="146"/>
      <c r="AH74" s="146"/>
      <c r="AI74" s="146"/>
      <c r="AJ74" s="146"/>
      <c r="AK74" s="146"/>
      <c r="AL74" s="146"/>
      <c r="AM74" s="30"/>
    </row>
    <row r="75" spans="1:39" ht="15" customHeight="1" x14ac:dyDescent="0.25">
      <c r="A75" s="38"/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4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</row>
    <row r="76" spans="1:39" x14ac:dyDescent="0.25">
      <c r="A76" s="75"/>
      <c r="B76" s="75"/>
      <c r="C76" s="75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75"/>
      <c r="Q76" s="75"/>
      <c r="R76" s="13"/>
      <c r="S76" s="13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39"/>
      <c r="AE76" s="39"/>
      <c r="AF76" s="39"/>
      <c r="AG76" s="39"/>
      <c r="AH76" s="39"/>
      <c r="AI76" s="39"/>
      <c r="AJ76" s="39"/>
      <c r="AK76" s="39"/>
      <c r="AL76" s="39"/>
    </row>
    <row r="77" spans="1:39" ht="9.75" customHeight="1" x14ac:dyDescent="0.25">
      <c r="A77" s="13"/>
      <c r="B77" s="18" t="s">
        <v>69</v>
      </c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8" t="s">
        <v>69</v>
      </c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</row>
    <row r="78" spans="1:39" x14ac:dyDescent="0.25">
      <c r="A78" s="64"/>
      <c r="B78" s="64"/>
      <c r="C78" s="64"/>
      <c r="D78" s="64"/>
      <c r="E78" s="64"/>
      <c r="F78" s="64"/>
      <c r="G78" s="64"/>
      <c r="H78" s="13"/>
      <c r="I78" s="13"/>
      <c r="J78" s="13"/>
      <c r="K78" s="75"/>
      <c r="L78" s="75"/>
      <c r="M78" s="75"/>
      <c r="N78" s="75"/>
      <c r="O78" s="75"/>
      <c r="P78" s="75"/>
      <c r="Q78" s="75"/>
      <c r="R78" s="75"/>
      <c r="S78" s="13"/>
      <c r="T78" s="64"/>
      <c r="U78" s="64"/>
      <c r="V78" s="64"/>
      <c r="W78" s="64"/>
      <c r="X78" s="64"/>
      <c r="Y78" s="64"/>
      <c r="Z78" s="64"/>
      <c r="AA78" s="13"/>
      <c r="AB78" s="13"/>
      <c r="AC78" s="13"/>
      <c r="AD78" s="42"/>
      <c r="AE78" s="42"/>
      <c r="AF78" s="42"/>
      <c r="AG78" s="42"/>
      <c r="AH78" s="42"/>
      <c r="AI78" s="42"/>
      <c r="AJ78" s="42"/>
      <c r="AK78" s="42"/>
      <c r="AL78" s="13"/>
    </row>
    <row r="79" spans="1:39" x14ac:dyDescent="0.25">
      <c r="A79" s="13"/>
      <c r="B79" s="13"/>
      <c r="C79" s="18" t="s">
        <v>17</v>
      </c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8" t="s">
        <v>70</v>
      </c>
      <c r="O79" s="13"/>
      <c r="P79" s="13"/>
      <c r="Q79" s="13"/>
      <c r="R79" s="13"/>
      <c r="S79" s="13"/>
      <c r="T79" s="13"/>
      <c r="U79" s="13"/>
      <c r="V79" s="18" t="s">
        <v>17</v>
      </c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8" t="s">
        <v>70</v>
      </c>
      <c r="AH79" s="13"/>
      <c r="AI79" s="13"/>
      <c r="AJ79" s="13"/>
      <c r="AK79" s="13"/>
      <c r="AL79" s="13"/>
    </row>
    <row r="80" spans="1:39" ht="16.5" x14ac:dyDescent="0.25">
      <c r="A80" s="74"/>
      <c r="B80" s="74"/>
      <c r="C80" s="74"/>
      <c r="D80" s="74"/>
      <c r="E80" s="74"/>
      <c r="F80" s="74"/>
      <c r="G80" s="74"/>
      <c r="H80" s="13" t="s">
        <v>127</v>
      </c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74"/>
      <c r="U80" s="74"/>
      <c r="V80" s="74"/>
      <c r="W80" s="74"/>
      <c r="X80" s="74"/>
      <c r="Y80" s="74"/>
      <c r="Z80" s="74"/>
      <c r="AA80" s="13" t="s">
        <v>127</v>
      </c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</row>
    <row r="81" spans="1:38" x14ac:dyDescent="0.25">
      <c r="A81" s="13" t="s">
        <v>18</v>
      </c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 t="s">
        <v>18</v>
      </c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</row>
    <row r="82" spans="1:38" x14ac:dyDescent="0.25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</row>
    <row r="83" spans="1:38" ht="15" customHeight="1" x14ac:dyDescent="0.25">
      <c r="A83" s="162" t="s">
        <v>110</v>
      </c>
      <c r="B83" s="163"/>
      <c r="C83" s="163"/>
      <c r="D83" s="163"/>
      <c r="E83" s="163"/>
      <c r="F83" s="163"/>
      <c r="G83" s="163"/>
      <c r="H83" s="163"/>
      <c r="I83" s="163"/>
      <c r="J83" s="163"/>
      <c r="K83" s="163"/>
      <c r="L83" s="163"/>
      <c r="M83" s="163"/>
      <c r="N83" s="163"/>
      <c r="O83" s="163"/>
      <c r="P83" s="163"/>
      <c r="Q83" s="163"/>
      <c r="R83" s="13"/>
      <c r="S83" s="19"/>
      <c r="T83" s="19"/>
      <c r="U83" s="13"/>
      <c r="V83" s="147" t="s">
        <v>1</v>
      </c>
      <c r="W83" s="147"/>
      <c r="X83" s="147"/>
      <c r="Y83" s="147"/>
      <c r="Z83" s="147"/>
      <c r="AA83" s="147"/>
      <c r="AB83" s="147"/>
      <c r="AC83" s="147"/>
      <c r="AD83" s="147"/>
      <c r="AE83" s="147"/>
      <c r="AF83" s="147"/>
      <c r="AG83" s="147"/>
      <c r="AH83" s="147"/>
      <c r="AI83" s="147"/>
      <c r="AJ83" s="147"/>
      <c r="AK83" s="147"/>
      <c r="AL83" s="147"/>
    </row>
    <row r="84" spans="1:38" x14ac:dyDescent="0.25">
      <c r="A84" s="163"/>
      <c r="B84" s="163"/>
      <c r="C84" s="163"/>
      <c r="D84" s="163"/>
      <c r="E84" s="163"/>
      <c r="F84" s="163"/>
      <c r="G84" s="163"/>
      <c r="H84" s="163"/>
      <c r="I84" s="163"/>
      <c r="J84" s="163"/>
      <c r="K84" s="163"/>
      <c r="L84" s="163"/>
      <c r="M84" s="163"/>
      <c r="N84" s="163"/>
      <c r="O84" s="163"/>
      <c r="P84" s="163"/>
      <c r="Q84" s="163"/>
      <c r="R84" s="13"/>
      <c r="S84" s="19"/>
      <c r="T84" s="19"/>
      <c r="U84" s="13"/>
      <c r="V84" s="169">
        <f>A64</f>
        <v>0</v>
      </c>
      <c r="W84" s="169"/>
      <c r="X84" s="169"/>
      <c r="Y84" s="169"/>
      <c r="Z84" s="169"/>
      <c r="AA84" s="169"/>
      <c r="AB84" s="169"/>
      <c r="AC84" s="169"/>
      <c r="AD84" s="169"/>
      <c r="AE84" s="169"/>
      <c r="AF84" s="169"/>
      <c r="AG84" s="169"/>
      <c r="AH84" s="169"/>
      <c r="AI84" s="169"/>
      <c r="AJ84" s="169"/>
      <c r="AK84" s="169"/>
      <c r="AL84" s="169"/>
    </row>
    <row r="85" spans="1:38" x14ac:dyDescent="0.25">
      <c r="A85" s="163"/>
      <c r="B85" s="163"/>
      <c r="C85" s="163"/>
      <c r="D85" s="163"/>
      <c r="E85" s="163"/>
      <c r="F85" s="163"/>
      <c r="G85" s="163"/>
      <c r="H85" s="163"/>
      <c r="I85" s="163"/>
      <c r="J85" s="163"/>
      <c r="K85" s="163"/>
      <c r="L85" s="163"/>
      <c r="M85" s="163"/>
      <c r="N85" s="163"/>
      <c r="O85" s="163"/>
      <c r="P85" s="163"/>
      <c r="Q85" s="163"/>
      <c r="R85" s="13"/>
      <c r="S85" s="19"/>
      <c r="T85" s="19"/>
      <c r="U85" s="13"/>
      <c r="V85" s="169"/>
      <c r="W85" s="169"/>
      <c r="X85" s="169"/>
      <c r="Y85" s="169"/>
      <c r="Z85" s="169"/>
      <c r="AA85" s="169"/>
      <c r="AB85" s="169"/>
      <c r="AC85" s="169"/>
      <c r="AD85" s="169"/>
      <c r="AE85" s="169"/>
      <c r="AF85" s="169"/>
      <c r="AG85" s="169"/>
      <c r="AH85" s="169"/>
      <c r="AI85" s="169"/>
      <c r="AJ85" s="169"/>
      <c r="AK85" s="169"/>
      <c r="AL85" s="169"/>
    </row>
    <row r="86" spans="1:38" x14ac:dyDescent="0.25">
      <c r="A86" s="163"/>
      <c r="B86" s="163"/>
      <c r="C86" s="163"/>
      <c r="D86" s="163"/>
      <c r="E86" s="163"/>
      <c r="F86" s="163"/>
      <c r="G86" s="163"/>
      <c r="H86" s="163"/>
      <c r="I86" s="163"/>
      <c r="J86" s="163"/>
      <c r="K86" s="163"/>
      <c r="L86" s="163"/>
      <c r="M86" s="163"/>
      <c r="N86" s="163"/>
      <c r="O86" s="163"/>
      <c r="P86" s="163"/>
      <c r="Q86" s="163"/>
      <c r="R86" s="13"/>
      <c r="S86" s="19"/>
      <c r="T86" s="19"/>
      <c r="U86" s="13"/>
      <c r="V86" s="45" t="s">
        <v>71</v>
      </c>
      <c r="W86" s="46"/>
      <c r="X86" s="46"/>
      <c r="Y86" s="46"/>
      <c r="Z86" s="46"/>
      <c r="AA86" s="46"/>
      <c r="AB86" s="46"/>
      <c r="AC86" s="46"/>
      <c r="AD86" s="46"/>
      <c r="AE86" s="46"/>
      <c r="AF86" s="46"/>
      <c r="AG86" s="46"/>
      <c r="AH86" s="46"/>
      <c r="AI86" s="46"/>
      <c r="AJ86" s="46"/>
      <c r="AK86" s="46"/>
      <c r="AL86" s="46"/>
    </row>
    <row r="87" spans="1:38" x14ac:dyDescent="0.25">
      <c r="A87" s="163"/>
      <c r="B87" s="163"/>
      <c r="C87" s="163"/>
      <c r="D87" s="163"/>
      <c r="E87" s="163"/>
      <c r="F87" s="163"/>
      <c r="G87" s="163"/>
      <c r="H87" s="163"/>
      <c r="I87" s="163"/>
      <c r="J87" s="163"/>
      <c r="K87" s="163"/>
      <c r="L87" s="163"/>
      <c r="M87" s="163"/>
      <c r="N87" s="163"/>
      <c r="O87" s="163"/>
      <c r="P87" s="163"/>
      <c r="Q87" s="163"/>
      <c r="R87" s="13"/>
      <c r="S87" s="19"/>
      <c r="T87" s="19"/>
      <c r="U87" s="13"/>
      <c r="V87" s="170">
        <f>A67</f>
        <v>0</v>
      </c>
      <c r="W87" s="170"/>
      <c r="X87" s="170"/>
      <c r="Y87" s="170"/>
      <c r="Z87" s="170"/>
      <c r="AA87" s="170"/>
      <c r="AB87" s="170"/>
      <c r="AC87" s="170"/>
      <c r="AD87" s="170"/>
      <c r="AE87" s="170"/>
      <c r="AF87" s="170"/>
      <c r="AG87" s="170"/>
      <c r="AH87" s="170"/>
      <c r="AI87" s="170"/>
      <c r="AJ87" s="170"/>
      <c r="AK87" s="170"/>
      <c r="AL87" s="170"/>
    </row>
    <row r="88" spans="1:38" x14ac:dyDescent="0.25">
      <c r="A88" s="163"/>
      <c r="B88" s="163"/>
      <c r="C88" s="163"/>
      <c r="D88" s="163"/>
      <c r="E88" s="163"/>
      <c r="F88" s="163"/>
      <c r="G88" s="163"/>
      <c r="H88" s="163"/>
      <c r="I88" s="163"/>
      <c r="J88" s="163"/>
      <c r="K88" s="163"/>
      <c r="L88" s="163"/>
      <c r="M88" s="163"/>
      <c r="N88" s="163"/>
      <c r="O88" s="163"/>
      <c r="P88" s="163"/>
      <c r="Q88" s="163"/>
      <c r="R88" s="13"/>
      <c r="S88" s="19"/>
      <c r="T88" s="19"/>
      <c r="U88" s="13"/>
      <c r="V88" s="170"/>
      <c r="W88" s="170"/>
      <c r="X88" s="170"/>
      <c r="Y88" s="170"/>
      <c r="Z88" s="170"/>
      <c r="AA88" s="170"/>
      <c r="AB88" s="170"/>
      <c r="AC88" s="170"/>
      <c r="AD88" s="170"/>
      <c r="AE88" s="170"/>
      <c r="AF88" s="170"/>
      <c r="AG88" s="170"/>
      <c r="AH88" s="170"/>
      <c r="AI88" s="170"/>
      <c r="AJ88" s="170"/>
      <c r="AK88" s="170"/>
      <c r="AL88" s="170"/>
    </row>
    <row r="89" spans="1:38" x14ac:dyDescent="0.25">
      <c r="A89" s="163"/>
      <c r="B89" s="163"/>
      <c r="C89" s="163"/>
      <c r="D89" s="163"/>
      <c r="E89" s="163"/>
      <c r="F89" s="163"/>
      <c r="G89" s="163"/>
      <c r="H89" s="163"/>
      <c r="I89" s="163"/>
      <c r="J89" s="163"/>
      <c r="K89" s="163"/>
      <c r="L89" s="163"/>
      <c r="M89" s="163"/>
      <c r="N89" s="163"/>
      <c r="O89" s="163"/>
      <c r="P89" s="163"/>
      <c r="Q89" s="163"/>
      <c r="R89" s="13"/>
      <c r="S89" s="19"/>
      <c r="T89" s="19"/>
      <c r="U89" s="13"/>
      <c r="V89" s="76" t="s">
        <v>78</v>
      </c>
      <c r="W89" s="76"/>
      <c r="X89" s="76"/>
      <c r="Y89" s="76"/>
      <c r="Z89" s="76"/>
      <c r="AA89" s="76"/>
      <c r="AB89" s="76"/>
      <c r="AC89" s="76"/>
      <c r="AD89" s="76"/>
      <c r="AE89" s="76"/>
      <c r="AF89" s="76"/>
      <c r="AG89" s="76"/>
      <c r="AH89" s="76"/>
      <c r="AI89" s="76"/>
      <c r="AJ89" s="76"/>
      <c r="AK89" s="76"/>
      <c r="AL89" s="76"/>
    </row>
    <row r="90" spans="1:38" x14ac:dyDescent="0.25">
      <c r="A90" s="163"/>
      <c r="B90" s="163"/>
      <c r="C90" s="163"/>
      <c r="D90" s="163"/>
      <c r="E90" s="163"/>
      <c r="F90" s="163"/>
      <c r="G90" s="163"/>
      <c r="H90" s="163"/>
      <c r="I90" s="163"/>
      <c r="J90" s="163"/>
      <c r="K90" s="163"/>
      <c r="L90" s="163"/>
      <c r="M90" s="163"/>
      <c r="N90" s="163"/>
      <c r="O90" s="163"/>
      <c r="P90" s="163"/>
      <c r="Q90" s="163"/>
      <c r="R90" s="13"/>
      <c r="S90" s="19"/>
      <c r="T90" s="19"/>
      <c r="U90" s="13"/>
      <c r="V90" s="76">
        <f>A69</f>
        <v>0</v>
      </c>
      <c r="W90" s="76"/>
      <c r="X90" s="76"/>
      <c r="Y90" s="76"/>
      <c r="Z90" s="76"/>
      <c r="AA90" s="76"/>
      <c r="AB90" s="76"/>
      <c r="AC90" s="76"/>
      <c r="AD90" s="76"/>
      <c r="AE90" s="76"/>
      <c r="AF90" s="76"/>
      <c r="AG90" s="76"/>
      <c r="AH90" s="76"/>
      <c r="AI90" s="76"/>
      <c r="AJ90" s="76"/>
      <c r="AK90" s="76"/>
      <c r="AL90" s="76"/>
    </row>
    <row r="91" spans="1:38" x14ac:dyDescent="0.25">
      <c r="A91" s="163"/>
      <c r="B91" s="163"/>
      <c r="C91" s="163"/>
      <c r="D91" s="163"/>
      <c r="E91" s="163"/>
      <c r="F91" s="163"/>
      <c r="G91" s="163"/>
      <c r="H91" s="163"/>
      <c r="I91" s="163"/>
      <c r="J91" s="163"/>
      <c r="K91" s="163"/>
      <c r="L91" s="163"/>
      <c r="M91" s="163"/>
      <c r="N91" s="163"/>
      <c r="O91" s="163"/>
      <c r="P91" s="163"/>
      <c r="Q91" s="163"/>
      <c r="R91" s="13"/>
      <c r="S91" s="19"/>
      <c r="T91" s="19"/>
      <c r="U91" s="13"/>
      <c r="V91" s="76"/>
      <c r="W91" s="76"/>
      <c r="X91" s="76"/>
      <c r="Y91" s="76"/>
      <c r="Z91" s="76"/>
      <c r="AA91" s="76"/>
      <c r="AB91" s="76"/>
      <c r="AC91" s="76"/>
      <c r="AD91" s="76"/>
      <c r="AE91" s="76"/>
      <c r="AF91" s="76"/>
      <c r="AG91" s="76"/>
      <c r="AH91" s="76"/>
      <c r="AI91" s="76"/>
      <c r="AJ91" s="76"/>
      <c r="AK91" s="76"/>
      <c r="AL91" s="76"/>
    </row>
    <row r="92" spans="1:38" x14ac:dyDescent="0.25">
      <c r="A92" s="163"/>
      <c r="B92" s="163"/>
      <c r="C92" s="163"/>
      <c r="D92" s="163"/>
      <c r="E92" s="163"/>
      <c r="F92" s="163"/>
      <c r="G92" s="163"/>
      <c r="H92" s="163"/>
      <c r="I92" s="163"/>
      <c r="J92" s="163"/>
      <c r="K92" s="163"/>
      <c r="L92" s="163"/>
      <c r="M92" s="163"/>
      <c r="N92" s="163"/>
      <c r="O92" s="163"/>
      <c r="P92" s="163"/>
      <c r="Q92" s="163"/>
      <c r="R92" s="13"/>
      <c r="S92" s="19"/>
      <c r="T92" s="19"/>
      <c r="U92" s="13"/>
      <c r="V92" s="76"/>
      <c r="W92" s="76"/>
      <c r="X92" s="76"/>
      <c r="Y92" s="76"/>
      <c r="Z92" s="76"/>
      <c r="AA92" s="76"/>
      <c r="AB92" s="76"/>
      <c r="AC92" s="76"/>
      <c r="AD92" s="76"/>
      <c r="AE92" s="76"/>
      <c r="AF92" s="76"/>
      <c r="AG92" s="76"/>
      <c r="AH92" s="76"/>
      <c r="AI92" s="76"/>
      <c r="AJ92" s="76"/>
      <c r="AK92" s="76"/>
      <c r="AL92" s="76"/>
    </row>
    <row r="93" spans="1:38" x14ac:dyDescent="0.25">
      <c r="A93" s="163"/>
      <c r="B93" s="163"/>
      <c r="C93" s="163"/>
      <c r="D93" s="163"/>
      <c r="E93" s="163"/>
      <c r="F93" s="163"/>
      <c r="G93" s="163"/>
      <c r="H93" s="163"/>
      <c r="I93" s="163"/>
      <c r="J93" s="163"/>
      <c r="K93" s="163"/>
      <c r="L93" s="163"/>
      <c r="M93" s="163"/>
      <c r="N93" s="163"/>
      <c r="O93" s="163"/>
      <c r="P93" s="163"/>
      <c r="Q93" s="163"/>
      <c r="R93" s="13"/>
      <c r="S93" s="19"/>
      <c r="T93" s="19"/>
      <c r="U93" s="13"/>
      <c r="V93" s="76"/>
      <c r="W93" s="76"/>
      <c r="X93" s="76"/>
      <c r="Y93" s="76"/>
      <c r="Z93" s="76"/>
      <c r="AA93" s="76"/>
      <c r="AB93" s="76"/>
      <c r="AC93" s="76"/>
      <c r="AD93" s="76"/>
      <c r="AE93" s="76"/>
      <c r="AF93" s="76"/>
      <c r="AG93" s="76"/>
      <c r="AH93" s="76"/>
      <c r="AI93" s="76"/>
      <c r="AJ93" s="76"/>
      <c r="AK93" s="76"/>
      <c r="AL93" s="76"/>
    </row>
    <row r="94" spans="1:38" x14ac:dyDescent="0.25">
      <c r="A94" s="163"/>
      <c r="B94" s="163"/>
      <c r="C94" s="163"/>
      <c r="D94" s="163"/>
      <c r="E94" s="163"/>
      <c r="F94" s="163"/>
      <c r="G94" s="163"/>
      <c r="H94" s="163"/>
      <c r="I94" s="163"/>
      <c r="J94" s="163"/>
      <c r="K94" s="163"/>
      <c r="L94" s="163"/>
      <c r="M94" s="163"/>
      <c r="N94" s="163"/>
      <c r="O94" s="163"/>
      <c r="P94" s="163"/>
      <c r="Q94" s="163"/>
      <c r="R94" s="13"/>
      <c r="S94" s="19"/>
      <c r="T94" s="19"/>
      <c r="U94" s="13"/>
      <c r="V94" s="76"/>
      <c r="W94" s="76"/>
      <c r="X94" s="76"/>
      <c r="Y94" s="76"/>
      <c r="Z94" s="76"/>
      <c r="AA94" s="76"/>
      <c r="AB94" s="76"/>
      <c r="AC94" s="76"/>
      <c r="AD94" s="76"/>
      <c r="AE94" s="76"/>
      <c r="AF94" s="76"/>
      <c r="AG94" s="76"/>
      <c r="AH94" s="76"/>
      <c r="AI94" s="76"/>
      <c r="AJ94" s="76"/>
      <c r="AK94" s="76"/>
      <c r="AL94" s="76"/>
    </row>
    <row r="95" spans="1:38" x14ac:dyDescent="0.25">
      <c r="A95" s="163"/>
      <c r="B95" s="163"/>
      <c r="C95" s="163"/>
      <c r="D95" s="163"/>
      <c r="E95" s="163"/>
      <c r="F95" s="163"/>
      <c r="G95" s="163"/>
      <c r="H95" s="163"/>
      <c r="I95" s="163"/>
      <c r="J95" s="163"/>
      <c r="K95" s="163"/>
      <c r="L95" s="163"/>
      <c r="M95" s="163"/>
      <c r="N95" s="163"/>
      <c r="O95" s="163"/>
      <c r="P95" s="163"/>
      <c r="Q95" s="163"/>
      <c r="R95" s="13"/>
      <c r="S95" s="19"/>
      <c r="T95" s="19"/>
      <c r="U95" s="13"/>
      <c r="V95" s="76"/>
      <c r="W95" s="76"/>
      <c r="X95" s="76"/>
      <c r="Y95" s="76"/>
      <c r="Z95" s="76"/>
      <c r="AA95" s="76"/>
      <c r="AB95" s="76"/>
      <c r="AC95" s="76"/>
      <c r="AD95" s="76"/>
      <c r="AE95" s="76"/>
      <c r="AF95" s="76"/>
      <c r="AG95" s="76"/>
      <c r="AH95" s="76"/>
      <c r="AI95" s="76"/>
      <c r="AJ95" s="76"/>
      <c r="AK95" s="76"/>
      <c r="AL95" s="76"/>
    </row>
    <row r="96" spans="1:38" x14ac:dyDescent="0.25">
      <c r="A96" s="49"/>
      <c r="B96" s="49"/>
      <c r="C96" s="49"/>
      <c r="D96" s="49"/>
      <c r="E96" s="49"/>
      <c r="F96" s="49"/>
      <c r="G96" s="49"/>
      <c r="H96" s="49"/>
      <c r="I96" s="49"/>
      <c r="J96" s="49"/>
      <c r="K96" s="49"/>
      <c r="L96" s="49"/>
      <c r="M96" s="49"/>
      <c r="N96" s="49"/>
      <c r="O96" s="49"/>
      <c r="P96" s="49"/>
      <c r="Q96" s="49"/>
      <c r="R96" s="13"/>
      <c r="S96" s="19"/>
      <c r="T96" s="19"/>
      <c r="U96" s="13"/>
      <c r="V96" s="76"/>
      <c r="W96" s="76"/>
      <c r="X96" s="76"/>
      <c r="Y96" s="76"/>
      <c r="Z96" s="76"/>
      <c r="AA96" s="76"/>
      <c r="AB96" s="76"/>
      <c r="AC96" s="76"/>
      <c r="AD96" s="76"/>
      <c r="AE96" s="76"/>
      <c r="AF96" s="76"/>
      <c r="AG96" s="76"/>
      <c r="AH96" s="76"/>
      <c r="AI96" s="76"/>
      <c r="AJ96" s="76"/>
      <c r="AK96" s="76"/>
      <c r="AL96" s="76"/>
    </row>
    <row r="97" spans="1:38" x14ac:dyDescent="0.25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6"/>
      <c r="T97" s="16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</row>
    <row r="98" spans="1:38" x14ac:dyDescent="0.25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20" t="s">
        <v>2</v>
      </c>
      <c r="P98" s="15"/>
      <c r="Q98" s="15"/>
      <c r="R98" s="15"/>
      <c r="S98" s="64">
        <f>V1</f>
        <v>0</v>
      </c>
      <c r="T98" s="64"/>
      <c r="U98" s="64"/>
      <c r="V98" s="64"/>
      <c r="W98" s="64"/>
      <c r="X98" s="64"/>
      <c r="Y98" s="64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</row>
    <row r="99" spans="1:38" x14ac:dyDescent="0.25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3"/>
      <c r="N99" s="20" t="s">
        <v>3</v>
      </c>
      <c r="O99" s="15"/>
      <c r="P99" s="15"/>
      <c r="Q99" s="15"/>
      <c r="R99" s="15"/>
      <c r="S99" s="16"/>
      <c r="T99" s="16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</row>
    <row r="100" spans="1:38" x14ac:dyDescent="0.25">
      <c r="A100" s="20" t="s">
        <v>4</v>
      </c>
      <c r="B100" s="168"/>
      <c r="C100" s="168"/>
      <c r="D100" s="20" t="s">
        <v>4</v>
      </c>
      <c r="E100" s="168"/>
      <c r="F100" s="168"/>
      <c r="G100" s="168"/>
      <c r="H100" s="168"/>
      <c r="I100" s="168"/>
      <c r="J100" s="168"/>
      <c r="K100" s="21">
        <v>2023</v>
      </c>
      <c r="L100" s="20" t="s">
        <v>5</v>
      </c>
      <c r="M100" s="20"/>
      <c r="N100" s="13"/>
      <c r="P100" s="15"/>
      <c r="Q100" s="15"/>
      <c r="R100" s="15"/>
      <c r="S100" s="16"/>
      <c r="T100" s="16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</row>
    <row r="101" spans="1:38" x14ac:dyDescent="0.25">
      <c r="A101" s="22" t="s">
        <v>27</v>
      </c>
      <c r="B101" s="15" t="s">
        <v>100</v>
      </c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64">
        <f>V1</f>
        <v>0</v>
      </c>
      <c r="P101" s="64"/>
      <c r="Q101" s="64"/>
      <c r="R101" s="64"/>
      <c r="S101" s="64"/>
      <c r="T101" s="64"/>
      <c r="U101" s="15" t="s">
        <v>6</v>
      </c>
      <c r="V101" s="15"/>
      <c r="W101" s="138" t="str">
        <f>IF(AD3&lt;&gt;"",TEXT(CONCATENATE(AD3,AJ3),"ДД.ММ.ГГГГ")," ")</f>
        <v xml:space="preserve"> </v>
      </c>
      <c r="X101" s="138"/>
      <c r="Y101" s="138"/>
      <c r="Z101" s="138"/>
      <c r="AA101" s="138"/>
      <c r="AC101" s="19"/>
      <c r="AD101" s="19"/>
      <c r="AE101" s="19"/>
      <c r="AF101" s="19"/>
      <c r="AG101" s="19"/>
      <c r="AI101" s="16"/>
      <c r="AJ101" s="15"/>
      <c r="AK101" s="15"/>
      <c r="AL101" s="15"/>
    </row>
    <row r="102" spans="1:38" x14ac:dyDescent="0.25">
      <c r="A102" s="65" t="s">
        <v>121</v>
      </c>
      <c r="B102" s="65"/>
      <c r="C102" s="65"/>
      <c r="D102" s="65"/>
      <c r="E102" s="65"/>
      <c r="F102" s="65"/>
      <c r="G102" s="65"/>
      <c r="H102" s="65"/>
      <c r="I102" s="65"/>
      <c r="J102" s="65"/>
      <c r="K102" s="65"/>
      <c r="L102" s="65"/>
      <c r="M102" s="65"/>
      <c r="N102" s="65"/>
      <c r="O102" s="65"/>
      <c r="P102" s="65"/>
      <c r="Q102" s="65"/>
      <c r="R102" s="65"/>
      <c r="S102" s="65"/>
      <c r="T102" s="65"/>
      <c r="U102" s="65"/>
      <c r="V102" s="65"/>
      <c r="W102" s="65"/>
      <c r="X102" s="65"/>
      <c r="Y102" s="65"/>
      <c r="Z102" s="65"/>
      <c r="AA102" s="65"/>
      <c r="AB102" s="65"/>
      <c r="AC102" s="65"/>
      <c r="AD102" s="65"/>
      <c r="AE102" s="65"/>
      <c r="AF102" s="65"/>
      <c r="AG102" s="65"/>
      <c r="AH102" s="65"/>
      <c r="AI102" s="65"/>
      <c r="AJ102" s="65"/>
      <c r="AK102" s="65"/>
      <c r="AL102" s="65"/>
    </row>
    <row r="103" spans="1:38" x14ac:dyDescent="0.25">
      <c r="A103" s="65"/>
      <c r="B103" s="65"/>
      <c r="C103" s="65"/>
      <c r="D103" s="65"/>
      <c r="E103" s="65"/>
      <c r="F103" s="65"/>
      <c r="G103" s="65"/>
      <c r="H103" s="65"/>
      <c r="I103" s="65"/>
      <c r="J103" s="65"/>
      <c r="K103" s="65"/>
      <c r="L103" s="65"/>
      <c r="M103" s="65"/>
      <c r="N103" s="65"/>
      <c r="O103" s="65"/>
      <c r="P103" s="65"/>
      <c r="Q103" s="65"/>
      <c r="R103" s="65"/>
      <c r="S103" s="65"/>
      <c r="T103" s="65"/>
      <c r="U103" s="65"/>
      <c r="V103" s="65"/>
      <c r="W103" s="65"/>
      <c r="X103" s="65"/>
      <c r="Y103" s="65"/>
      <c r="Z103" s="65"/>
      <c r="AA103" s="65"/>
      <c r="AB103" s="65"/>
      <c r="AC103" s="65"/>
      <c r="AD103" s="65"/>
      <c r="AE103" s="65"/>
      <c r="AF103" s="65"/>
      <c r="AG103" s="65"/>
      <c r="AH103" s="65"/>
      <c r="AI103" s="65"/>
      <c r="AJ103" s="65"/>
      <c r="AK103" s="65"/>
      <c r="AL103" s="65"/>
    </row>
    <row r="104" spans="1:38" x14ac:dyDescent="0.25">
      <c r="A104" s="65"/>
      <c r="B104" s="65"/>
      <c r="C104" s="65"/>
      <c r="D104" s="65"/>
      <c r="E104" s="65"/>
      <c r="F104" s="65"/>
      <c r="G104" s="65"/>
      <c r="H104" s="65"/>
      <c r="I104" s="65"/>
      <c r="J104" s="65"/>
      <c r="K104" s="65"/>
      <c r="L104" s="65"/>
      <c r="M104" s="65"/>
      <c r="N104" s="65"/>
      <c r="O104" s="65"/>
      <c r="P104" s="65"/>
      <c r="Q104" s="65"/>
      <c r="R104" s="65"/>
      <c r="S104" s="65"/>
      <c r="T104" s="65"/>
      <c r="U104" s="65"/>
      <c r="V104" s="65"/>
      <c r="W104" s="65"/>
      <c r="X104" s="65"/>
      <c r="Y104" s="65"/>
      <c r="Z104" s="65"/>
      <c r="AA104" s="65"/>
      <c r="AB104" s="65"/>
      <c r="AC104" s="65"/>
      <c r="AD104" s="65"/>
      <c r="AE104" s="65"/>
      <c r="AF104" s="65"/>
      <c r="AG104" s="65"/>
      <c r="AH104" s="65"/>
      <c r="AI104" s="65"/>
      <c r="AJ104" s="65"/>
      <c r="AK104" s="65"/>
      <c r="AL104" s="65"/>
    </row>
    <row r="105" spans="1:38" x14ac:dyDescent="0.25">
      <c r="A105" s="65"/>
      <c r="B105" s="65"/>
      <c r="C105" s="65"/>
      <c r="D105" s="65"/>
      <c r="E105" s="65"/>
      <c r="F105" s="65"/>
      <c r="G105" s="65"/>
      <c r="H105" s="65"/>
      <c r="I105" s="65"/>
      <c r="J105" s="65"/>
      <c r="K105" s="65"/>
      <c r="L105" s="65"/>
      <c r="M105" s="65"/>
      <c r="N105" s="65"/>
      <c r="O105" s="65"/>
      <c r="P105" s="65"/>
      <c r="Q105" s="65"/>
      <c r="R105" s="65"/>
      <c r="S105" s="65"/>
      <c r="T105" s="65"/>
      <c r="U105" s="65"/>
      <c r="V105" s="65"/>
      <c r="W105" s="65"/>
      <c r="X105" s="65"/>
      <c r="Y105" s="65"/>
      <c r="Z105" s="65"/>
      <c r="AA105" s="65"/>
      <c r="AB105" s="65"/>
      <c r="AC105" s="65"/>
      <c r="AD105" s="65"/>
      <c r="AE105" s="65"/>
      <c r="AF105" s="65"/>
      <c r="AG105" s="65"/>
      <c r="AH105" s="65"/>
      <c r="AI105" s="65"/>
      <c r="AJ105" s="65"/>
      <c r="AK105" s="65"/>
      <c r="AL105" s="65"/>
    </row>
    <row r="106" spans="1:38" x14ac:dyDescent="0.25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6"/>
      <c r="T106" s="16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</row>
    <row r="107" spans="1:38" x14ac:dyDescent="0.25">
      <c r="A107" s="23" t="s">
        <v>28</v>
      </c>
      <c r="B107" s="15" t="s">
        <v>15</v>
      </c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6"/>
      <c r="T107" s="16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</row>
    <row r="108" spans="1:38" x14ac:dyDescent="0.25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6"/>
      <c r="T108" s="16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</row>
    <row r="109" spans="1:38" ht="15" customHeight="1" x14ac:dyDescent="0.25">
      <c r="A109" s="78" t="s">
        <v>117</v>
      </c>
      <c r="B109" s="79"/>
      <c r="C109" s="80"/>
      <c r="D109" s="151" t="s">
        <v>7</v>
      </c>
      <c r="E109" s="151"/>
      <c r="F109" s="151"/>
      <c r="G109" s="151"/>
      <c r="H109" s="151"/>
      <c r="I109" s="151"/>
      <c r="J109" s="151"/>
      <c r="K109" s="151"/>
      <c r="L109" s="151"/>
      <c r="M109" s="151"/>
      <c r="N109" s="151"/>
      <c r="O109" s="151"/>
      <c r="P109" s="151"/>
      <c r="Q109" s="151"/>
      <c r="R109" s="151"/>
      <c r="S109" s="151"/>
      <c r="T109" s="151"/>
      <c r="U109" s="151"/>
      <c r="V109" s="151"/>
      <c r="W109" s="151"/>
      <c r="X109" s="151"/>
      <c r="Y109" s="73" t="s">
        <v>8</v>
      </c>
      <c r="Z109" s="73"/>
      <c r="AA109" s="73" t="s">
        <v>9</v>
      </c>
      <c r="AB109" s="73"/>
      <c r="AC109" s="73"/>
      <c r="AD109" s="73" t="s">
        <v>12</v>
      </c>
      <c r="AE109" s="73"/>
      <c r="AF109" s="73"/>
      <c r="AG109" s="73" t="s">
        <v>10</v>
      </c>
      <c r="AH109" s="73"/>
      <c r="AI109" s="73"/>
      <c r="AJ109" s="73" t="s">
        <v>11</v>
      </c>
      <c r="AK109" s="73"/>
      <c r="AL109" s="73"/>
    </row>
    <row r="110" spans="1:38" x14ac:dyDescent="0.25">
      <c r="A110" s="81"/>
      <c r="B110" s="82"/>
      <c r="C110" s="83"/>
      <c r="D110" s="151"/>
      <c r="E110" s="151"/>
      <c r="F110" s="151"/>
      <c r="G110" s="151"/>
      <c r="H110" s="151"/>
      <c r="I110" s="151"/>
      <c r="J110" s="151"/>
      <c r="K110" s="151"/>
      <c r="L110" s="151"/>
      <c r="M110" s="151"/>
      <c r="N110" s="151"/>
      <c r="O110" s="151"/>
      <c r="P110" s="151"/>
      <c r="Q110" s="151"/>
      <c r="R110" s="151"/>
      <c r="S110" s="151"/>
      <c r="T110" s="151"/>
      <c r="U110" s="151"/>
      <c r="V110" s="151"/>
      <c r="W110" s="151"/>
      <c r="X110" s="151"/>
      <c r="Y110" s="73"/>
      <c r="Z110" s="73"/>
      <c r="AA110" s="73"/>
      <c r="AB110" s="73"/>
      <c r="AC110" s="73"/>
      <c r="AD110" s="73"/>
      <c r="AE110" s="73"/>
      <c r="AF110" s="73"/>
      <c r="AG110" s="73"/>
      <c r="AH110" s="73"/>
      <c r="AI110" s="73"/>
      <c r="AJ110" s="73"/>
      <c r="AK110" s="73"/>
      <c r="AL110" s="73"/>
    </row>
    <row r="111" spans="1:38" x14ac:dyDescent="0.25">
      <c r="A111" s="81"/>
      <c r="B111" s="82"/>
      <c r="C111" s="83"/>
      <c r="D111" s="151"/>
      <c r="E111" s="151"/>
      <c r="F111" s="151"/>
      <c r="G111" s="151"/>
      <c r="H111" s="151"/>
      <c r="I111" s="151"/>
      <c r="J111" s="151"/>
      <c r="K111" s="151"/>
      <c r="L111" s="151"/>
      <c r="M111" s="151"/>
      <c r="N111" s="151"/>
      <c r="O111" s="151"/>
      <c r="P111" s="151"/>
      <c r="Q111" s="151"/>
      <c r="R111" s="151"/>
      <c r="S111" s="151"/>
      <c r="T111" s="151"/>
      <c r="U111" s="151"/>
      <c r="V111" s="151"/>
      <c r="W111" s="151"/>
      <c r="X111" s="151"/>
      <c r="Y111" s="73"/>
      <c r="Z111" s="73"/>
      <c r="AA111" s="73"/>
      <c r="AB111" s="73"/>
      <c r="AC111" s="73"/>
      <c r="AD111" s="73"/>
      <c r="AE111" s="73"/>
      <c r="AF111" s="73"/>
      <c r="AG111" s="73"/>
      <c r="AH111" s="73"/>
      <c r="AI111" s="73"/>
      <c r="AJ111" s="73"/>
      <c r="AK111" s="73"/>
      <c r="AL111" s="73"/>
    </row>
    <row r="112" spans="1:38" x14ac:dyDescent="0.25">
      <c r="A112" s="84"/>
      <c r="B112" s="85"/>
      <c r="C112" s="86"/>
      <c r="D112" s="151"/>
      <c r="E112" s="151"/>
      <c r="F112" s="151"/>
      <c r="G112" s="151"/>
      <c r="H112" s="151"/>
      <c r="I112" s="151"/>
      <c r="J112" s="151"/>
      <c r="K112" s="151"/>
      <c r="L112" s="151"/>
      <c r="M112" s="151"/>
      <c r="N112" s="151"/>
      <c r="O112" s="151"/>
      <c r="P112" s="151"/>
      <c r="Q112" s="151"/>
      <c r="R112" s="151"/>
      <c r="S112" s="151"/>
      <c r="T112" s="151"/>
      <c r="U112" s="151"/>
      <c r="V112" s="151"/>
      <c r="W112" s="151"/>
      <c r="X112" s="151"/>
      <c r="Y112" s="73"/>
      <c r="Z112" s="73"/>
      <c r="AA112" s="73"/>
      <c r="AB112" s="73"/>
      <c r="AC112" s="73"/>
      <c r="AD112" s="73"/>
      <c r="AE112" s="73"/>
      <c r="AF112" s="73"/>
      <c r="AG112" s="73"/>
      <c r="AH112" s="73"/>
      <c r="AI112" s="73"/>
      <c r="AJ112" s="73"/>
      <c r="AK112" s="73"/>
      <c r="AL112" s="73"/>
    </row>
    <row r="113" spans="1:38" x14ac:dyDescent="0.25">
      <c r="A113" s="91" t="s">
        <v>118</v>
      </c>
      <c r="B113" s="91"/>
      <c r="C113" s="91"/>
      <c r="D113" s="166" t="s">
        <v>120</v>
      </c>
      <c r="E113" s="166"/>
      <c r="F113" s="166"/>
      <c r="G113" s="166"/>
      <c r="H113" s="166"/>
      <c r="I113" s="166"/>
      <c r="J113" s="166"/>
      <c r="K113" s="166"/>
      <c r="L113" s="166"/>
      <c r="M113" s="166"/>
      <c r="N113" s="166"/>
      <c r="O113" s="166"/>
      <c r="P113" s="166"/>
      <c r="Q113" s="166"/>
      <c r="R113" s="166"/>
      <c r="S113" s="166"/>
      <c r="T113" s="166"/>
      <c r="U113" s="166"/>
      <c r="V113" s="166"/>
      <c r="W113" s="166"/>
      <c r="X113" s="166"/>
      <c r="Y113" s="66">
        <f>M20</f>
        <v>1</v>
      </c>
      <c r="Z113" s="66"/>
      <c r="AA113" s="66">
        <v>13.34</v>
      </c>
      <c r="AB113" s="66"/>
      <c r="AC113" s="66"/>
      <c r="AD113" s="66">
        <f>Y113*AA113</f>
        <v>13.34</v>
      </c>
      <c r="AE113" s="66"/>
      <c r="AF113" s="66"/>
      <c r="AG113" s="66">
        <f>ROUND(AD113*0.2,2)</f>
        <v>2.67</v>
      </c>
      <c r="AH113" s="66"/>
      <c r="AI113" s="66"/>
      <c r="AJ113" s="66">
        <f>AD113+AG113</f>
        <v>16.009999999999998</v>
      </c>
      <c r="AK113" s="66"/>
      <c r="AL113" s="66"/>
    </row>
    <row r="114" spans="1:38" x14ac:dyDescent="0.25">
      <c r="A114" s="91"/>
      <c r="B114" s="91"/>
      <c r="C114" s="91"/>
      <c r="D114" s="166"/>
      <c r="E114" s="166"/>
      <c r="F114" s="166"/>
      <c r="G114" s="166"/>
      <c r="H114" s="166"/>
      <c r="I114" s="166"/>
      <c r="J114" s="166"/>
      <c r="K114" s="166"/>
      <c r="L114" s="166"/>
      <c r="M114" s="166"/>
      <c r="N114" s="166"/>
      <c r="O114" s="166"/>
      <c r="P114" s="166"/>
      <c r="Q114" s="166"/>
      <c r="R114" s="166"/>
      <c r="S114" s="166"/>
      <c r="T114" s="166"/>
      <c r="U114" s="166"/>
      <c r="V114" s="166"/>
      <c r="W114" s="166"/>
      <c r="X114" s="166"/>
      <c r="Y114" s="66"/>
      <c r="Z114" s="66"/>
      <c r="AA114" s="66"/>
      <c r="AB114" s="66"/>
      <c r="AC114" s="66"/>
      <c r="AD114" s="66"/>
      <c r="AE114" s="66"/>
      <c r="AF114" s="66"/>
      <c r="AG114" s="66"/>
      <c r="AH114" s="66"/>
      <c r="AI114" s="66"/>
      <c r="AJ114" s="66"/>
      <c r="AK114" s="66"/>
      <c r="AL114" s="66"/>
    </row>
    <row r="115" spans="1:38" ht="15.75" thickBot="1" x14ac:dyDescent="0.3">
      <c r="A115" s="91"/>
      <c r="B115" s="91"/>
      <c r="C115" s="91"/>
      <c r="D115" s="166"/>
      <c r="E115" s="166"/>
      <c r="F115" s="166"/>
      <c r="G115" s="166"/>
      <c r="H115" s="166"/>
      <c r="I115" s="166"/>
      <c r="J115" s="166"/>
      <c r="K115" s="166"/>
      <c r="L115" s="166"/>
      <c r="M115" s="166"/>
      <c r="N115" s="166"/>
      <c r="O115" s="166"/>
      <c r="P115" s="166"/>
      <c r="Q115" s="166"/>
      <c r="R115" s="166"/>
      <c r="S115" s="166"/>
      <c r="T115" s="166"/>
      <c r="U115" s="166"/>
      <c r="V115" s="166"/>
      <c r="W115" s="166"/>
      <c r="X115" s="166"/>
      <c r="Y115" s="66"/>
      <c r="Z115" s="66"/>
      <c r="AA115" s="66"/>
      <c r="AB115" s="66"/>
      <c r="AC115" s="66"/>
      <c r="AD115" s="67"/>
      <c r="AE115" s="67"/>
      <c r="AF115" s="67"/>
      <c r="AG115" s="67"/>
      <c r="AH115" s="67"/>
      <c r="AI115" s="67"/>
      <c r="AJ115" s="67"/>
      <c r="AK115" s="67"/>
      <c r="AL115" s="67"/>
    </row>
    <row r="116" spans="1:38" ht="15.75" thickBot="1" x14ac:dyDescent="0.3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6"/>
      <c r="T116" s="15"/>
      <c r="U116" s="15"/>
      <c r="V116" s="15"/>
      <c r="W116" s="15"/>
      <c r="X116" s="24" t="s">
        <v>13</v>
      </c>
      <c r="Y116" s="15"/>
      <c r="Z116" s="15"/>
      <c r="AA116" s="15"/>
      <c r="AB116" s="15"/>
      <c r="AC116" s="15"/>
      <c r="AD116" s="72">
        <f>AD113</f>
        <v>13.34</v>
      </c>
      <c r="AE116" s="72"/>
      <c r="AF116" s="72"/>
      <c r="AG116" s="72">
        <f>AG113</f>
        <v>2.67</v>
      </c>
      <c r="AH116" s="72"/>
      <c r="AI116" s="72"/>
      <c r="AJ116" s="72">
        <f>AJ113</f>
        <v>16.009999999999998</v>
      </c>
      <c r="AK116" s="72"/>
      <c r="AL116" s="72"/>
    </row>
    <row r="117" spans="1:38" x14ac:dyDescent="0.25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6"/>
      <c r="T117" s="16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</row>
    <row r="118" spans="1:38" x14ac:dyDescent="0.25">
      <c r="A118" s="71" t="s">
        <v>14</v>
      </c>
      <c r="B118" s="71"/>
      <c r="C118" s="71"/>
      <c r="D118" s="71"/>
      <c r="E118" s="71"/>
      <c r="F118" s="71"/>
      <c r="G118" s="71"/>
      <c r="H118" s="70" t="str">
        <f>SUBSTITUTE(PROPER(INDEX(n_4,MID(TEXT(AJ116,n0),1,1)+1)&amp;INDEX(n0x,MID(TEXT(AJ116,n0),2,1)+1,MID(TEXT(AJ116,n0),3,1)+1)&amp;IF(-MID(TEXT(AJ116,n0),1,3),"миллиард"&amp;VLOOKUP(MID(TEXT(AJ116,n0),3,1)*AND(MID(TEXT(AJ116,n0),2,1)-1),мил,2),"")&amp;INDEX(n_4,MID(TEXT(AJ116,n0),4,1)+1)&amp;INDEX(n0x,MID(TEXT(AJ116,n0),5,1)+1,MID(TEXT(AJ116,n0),6,1)+1)&amp;IF(-MID(TEXT(AJ116,n0),4,3),"миллион"&amp;VLOOKUP(MID(TEXT(AJ116,n0),6,1)*AND(MID(TEXT(AJ116,n0),5,1)-1),мил,2),"")&amp;INDEX(n_4,MID(TEXT(AJ116,n0),7,1)+1)&amp;INDEX(n1x,MID(TEXT(AJ116,n0),8,1)+1,MID(TEXT(AJ116,n0),9,1)+1)&amp;IF(-MID(TEXT(AJ116,n0),7,3),VLOOKUP(MID(TEXT(AJ116,n0),9,1)*AND(MID(TEXT(AJ116,n0),8,1)-1),тыс,2),"")&amp;INDEX(n_4,MID(TEXT(AJ116,n0),10,1)+1)&amp;INDEX(n0x,MID(TEXT(AJ116,n0),11,1)+1,MID(TEXT(AJ116,n0),12,1)+1)),"z"," ")&amp;IF(TRUNC(TEXT(AJ116,n0)),"","Ноль ")&amp;"рубл"&amp;VLOOKUP(MOD(MAX(MOD(MID(TEXT(AJ116,n0),11,2)-11,100),9),10),{0,"ь ";1,"я ";4,"ей "},2)&amp;RIGHT(TEXT(AJ116,n0),2)&amp;" копе"&amp;VLOOKUP(MOD(MAX(MOD(RIGHT(TEXT(AJ116,n0),2)-11,100),9),10),{0,"йка";1,"йки";4,"ек"},2)</f>
        <v>Шестнадцать рублей 01 копейка</v>
      </c>
      <c r="I118" s="70"/>
      <c r="J118" s="70"/>
      <c r="K118" s="70"/>
      <c r="L118" s="70"/>
      <c r="M118" s="70"/>
      <c r="N118" s="70"/>
      <c r="O118" s="70"/>
      <c r="P118" s="70"/>
      <c r="Q118" s="70"/>
      <c r="R118" s="70"/>
      <c r="S118" s="70"/>
      <c r="T118" s="70"/>
      <c r="U118" s="70"/>
      <c r="V118" s="70"/>
      <c r="W118" s="70"/>
      <c r="X118" s="70"/>
      <c r="Y118" s="70"/>
      <c r="Z118" s="70"/>
      <c r="AA118" s="70"/>
      <c r="AB118" s="70"/>
      <c r="AC118" s="70"/>
      <c r="AD118" s="70"/>
      <c r="AE118" s="70"/>
      <c r="AF118" s="70"/>
      <c r="AG118" s="70"/>
      <c r="AH118" s="70"/>
      <c r="AI118" s="70"/>
      <c r="AJ118" s="70"/>
      <c r="AK118" s="70"/>
      <c r="AL118" s="70"/>
    </row>
    <row r="119" spans="1:38" x14ac:dyDescent="0.25">
      <c r="A119" s="15" t="s">
        <v>26</v>
      </c>
      <c r="B119" s="15"/>
      <c r="C119" s="15"/>
      <c r="D119" s="15"/>
      <c r="E119" s="15"/>
      <c r="F119" s="15"/>
      <c r="G119" s="15"/>
      <c r="H119" s="69" t="str">
        <f>SUBSTITUTE(PROPER(INDEX(n_4,MID(TEXT(AG116,n0),1,1)+1)&amp;INDEX(n0x,MID(TEXT(AG116,n0),2,1)+1,MID(TEXT(AG116,n0),3,1)+1)&amp;IF(-MID(TEXT(AG116,n0),1,3),"миллиард"&amp;VLOOKUP(MID(TEXT(AG116,n0),3,1)*AND(MID(TEXT(AG116,n0),2,1)-1),мил,2),"")&amp;INDEX(n_4,MID(TEXT(AG116,n0),4,1)+1)&amp;INDEX(n0x,MID(TEXT(AG116,n0),5,1)+1,MID(TEXT(AG116,n0),6,1)+1)&amp;IF(-MID(TEXT(AG116,n0),4,3),"миллион"&amp;VLOOKUP(MID(TEXT(AG116,n0),6,1)*AND(MID(TEXT(AG116,n0),5,1)-1),мил,2),"")&amp;INDEX(n_4,MID(TEXT(AG116,n0),7,1)+1)&amp;INDEX(n1x,MID(TEXT(AG116,n0),8,1)+1,MID(TEXT(AG116,n0),9,1)+1)&amp;IF(-MID(TEXT(AG116,n0),7,3),VLOOKUP(MID(TEXT(AG116,n0),9,1)*AND(MID(TEXT(AG116,n0),8,1)-1),тыс,2),"")&amp;INDEX(n_4,MID(TEXT(AG116,n0),10,1)+1)&amp;INDEX(n0x,MID(TEXT(AG116,n0),11,1)+1,MID(TEXT(AG116,n0),12,1)+1)),"z"," ")&amp;IF(TRUNC(TEXT(AG116,n0)),"","Ноль ")&amp;"рубл"&amp;VLOOKUP(MOD(MAX(MOD(MID(TEXT(AG116,n0),11,2)-11,100),9),10),{0,"ь ";1,"я ";4,"ей "},2)&amp;RIGHT(TEXT(AG116,n0),2)&amp;" копе"&amp;VLOOKUP(MOD(MAX(MOD(RIGHT(TEXT(AG116,n0),2)-11,100),9),10),{0,"йка";1,"йки";4,"ек"},2)</f>
        <v>Два рубля 67 копеек</v>
      </c>
      <c r="I119" s="69"/>
      <c r="J119" s="69"/>
      <c r="K119" s="69"/>
      <c r="L119" s="69"/>
      <c r="M119" s="69"/>
      <c r="N119" s="69"/>
      <c r="O119" s="69"/>
      <c r="P119" s="69"/>
      <c r="Q119" s="69"/>
      <c r="R119" s="69"/>
      <c r="S119" s="69"/>
      <c r="T119" s="69"/>
      <c r="U119" s="69"/>
      <c r="V119" s="69"/>
      <c r="W119" s="69"/>
      <c r="X119" s="69"/>
      <c r="Y119" s="69"/>
      <c r="Z119" s="69"/>
      <c r="AA119" s="69"/>
      <c r="AB119" s="69"/>
      <c r="AC119" s="69"/>
      <c r="AD119" s="69"/>
      <c r="AE119" s="69"/>
      <c r="AF119" s="69"/>
      <c r="AG119" s="69"/>
      <c r="AH119" s="69"/>
      <c r="AI119" s="69"/>
      <c r="AJ119" s="69"/>
      <c r="AK119" s="69"/>
      <c r="AL119" s="69"/>
    </row>
    <row r="120" spans="1:38" x14ac:dyDescent="0.25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6"/>
      <c r="T120" s="16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</row>
    <row r="121" spans="1:38" x14ac:dyDescent="0.25">
      <c r="A121" s="23" t="s">
        <v>29</v>
      </c>
      <c r="B121" s="15" t="s">
        <v>16</v>
      </c>
      <c r="C121" s="15"/>
      <c r="D121" s="15"/>
      <c r="E121" s="15"/>
      <c r="F121" s="15"/>
      <c r="G121" s="15"/>
      <c r="H121" s="15"/>
      <c r="I121" s="15"/>
      <c r="J121" s="64"/>
      <c r="K121" s="64"/>
      <c r="L121" s="64"/>
      <c r="M121" s="64"/>
      <c r="N121" s="64"/>
      <c r="O121" s="64"/>
      <c r="P121" s="64"/>
      <c r="Q121" s="64"/>
      <c r="R121" s="64"/>
      <c r="S121" s="64"/>
      <c r="T121" s="16"/>
      <c r="U121" s="64"/>
      <c r="V121" s="64"/>
      <c r="W121" s="64"/>
      <c r="X121" s="64"/>
      <c r="Y121" s="64"/>
      <c r="Z121" s="64"/>
      <c r="AA121" s="64"/>
      <c r="AB121" s="64"/>
      <c r="AC121" s="64"/>
      <c r="AD121" s="64"/>
      <c r="AE121" s="64"/>
      <c r="AF121" s="64"/>
      <c r="AG121" s="64"/>
      <c r="AH121" s="64"/>
      <c r="AI121" s="64"/>
      <c r="AJ121" s="64"/>
      <c r="AK121" s="64"/>
      <c r="AL121" s="64"/>
    </row>
    <row r="122" spans="1:38" x14ac:dyDescent="0.25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6"/>
      <c r="T122" s="16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</row>
    <row r="123" spans="1:38" x14ac:dyDescent="0.25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6"/>
      <c r="T123" s="16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</row>
    <row r="124" spans="1:38" x14ac:dyDescent="0.25">
      <c r="A124" s="15"/>
      <c r="B124" s="15"/>
      <c r="C124" s="15"/>
      <c r="D124" s="15"/>
      <c r="E124" s="15"/>
      <c r="F124" s="20" t="s">
        <v>0</v>
      </c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6"/>
      <c r="T124" s="16"/>
      <c r="U124" s="15"/>
      <c r="V124" s="15"/>
      <c r="W124" s="15"/>
      <c r="X124" s="15"/>
      <c r="Y124" s="20" t="s">
        <v>1</v>
      </c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</row>
    <row r="125" spans="1:38" x14ac:dyDescent="0.25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6"/>
      <c r="T125" s="16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</row>
    <row r="126" spans="1:38" x14ac:dyDescent="0.25">
      <c r="A126" s="15" t="s">
        <v>112</v>
      </c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6"/>
      <c r="T126" s="16"/>
      <c r="U126" s="15"/>
      <c r="V126" s="68"/>
      <c r="W126" s="68"/>
      <c r="X126" s="68"/>
      <c r="Y126" s="68"/>
      <c r="Z126" s="68"/>
      <c r="AA126" s="68"/>
      <c r="AB126" s="68"/>
      <c r="AC126" s="68"/>
      <c r="AD126" s="68"/>
      <c r="AE126" s="68"/>
      <c r="AF126" s="68"/>
      <c r="AG126" s="68"/>
      <c r="AH126" s="68"/>
      <c r="AI126" s="68"/>
      <c r="AJ126" s="68"/>
      <c r="AK126" s="68"/>
      <c r="AL126" s="68"/>
    </row>
    <row r="127" spans="1:38" x14ac:dyDescent="0.25">
      <c r="A127" s="15" t="s">
        <v>124</v>
      </c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6"/>
      <c r="T127" s="16"/>
      <c r="U127" s="15"/>
      <c r="V127" s="15"/>
      <c r="W127" s="15"/>
      <c r="X127" s="15"/>
      <c r="Y127" s="15"/>
      <c r="Z127" s="15"/>
      <c r="AA127" s="15" t="s">
        <v>19</v>
      </c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</row>
    <row r="128" spans="1:38" x14ac:dyDescent="0.25">
      <c r="A128" s="64"/>
      <c r="B128" s="64"/>
      <c r="C128" s="64"/>
      <c r="D128" s="64"/>
      <c r="E128" s="64"/>
      <c r="F128" s="64"/>
      <c r="G128" s="64"/>
      <c r="H128" s="64"/>
      <c r="I128" s="37" t="s">
        <v>125</v>
      </c>
      <c r="J128" s="37"/>
      <c r="K128" s="37"/>
      <c r="L128" s="37"/>
      <c r="M128" s="15"/>
      <c r="N128" s="15"/>
      <c r="O128" s="15"/>
      <c r="P128" s="15"/>
      <c r="Q128" s="15"/>
      <c r="R128" s="15"/>
      <c r="S128" s="16"/>
      <c r="T128" s="16"/>
      <c r="U128" s="15"/>
      <c r="V128" s="64"/>
      <c r="W128" s="64"/>
      <c r="X128" s="64"/>
      <c r="Y128" s="64"/>
      <c r="Z128" s="64"/>
      <c r="AA128" s="64"/>
      <c r="AB128" s="64"/>
      <c r="AC128" s="64"/>
      <c r="AD128" s="64"/>
      <c r="AE128" s="64"/>
      <c r="AF128" s="64"/>
      <c r="AG128" s="64"/>
      <c r="AH128" s="64"/>
      <c r="AI128" s="15" t="s">
        <v>17</v>
      </c>
      <c r="AJ128" s="15"/>
      <c r="AK128" s="15"/>
      <c r="AL128" s="15"/>
    </row>
    <row r="129" spans="1:39" x14ac:dyDescent="0.25">
      <c r="A129" s="15"/>
      <c r="B129" s="15"/>
      <c r="C129" s="15" t="s">
        <v>17</v>
      </c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6"/>
      <c r="T129" s="16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</row>
    <row r="130" spans="1:39" x14ac:dyDescent="0.25">
      <c r="A130" s="15"/>
      <c r="B130" s="15"/>
      <c r="C130" s="15"/>
      <c r="D130" s="15"/>
      <c r="E130" s="15" t="s">
        <v>18</v>
      </c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6"/>
      <c r="T130" s="16"/>
      <c r="U130" s="15"/>
      <c r="V130" s="15"/>
      <c r="W130" s="15"/>
      <c r="X130" s="15"/>
      <c r="Y130" s="15"/>
      <c r="Z130" s="15" t="s">
        <v>18</v>
      </c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</row>
    <row r="131" spans="1:39" x14ac:dyDescent="0.25">
      <c r="A131" s="148"/>
      <c r="B131" s="148"/>
      <c r="C131" s="148"/>
      <c r="D131" s="148"/>
      <c r="E131" s="148"/>
      <c r="F131" s="148"/>
      <c r="G131" s="148"/>
      <c r="H131" s="148"/>
      <c r="I131" s="148"/>
      <c r="J131" s="148"/>
      <c r="K131" s="148"/>
      <c r="L131" s="148"/>
      <c r="M131" s="148"/>
      <c r="N131" s="148"/>
      <c r="O131" s="148"/>
      <c r="P131" s="148"/>
      <c r="Q131" s="148"/>
      <c r="R131" s="148"/>
      <c r="S131" s="148"/>
      <c r="T131" s="148"/>
      <c r="U131" s="148"/>
      <c r="V131" s="148"/>
      <c r="W131" s="148"/>
      <c r="X131" s="148"/>
      <c r="Y131" s="148"/>
      <c r="Z131" s="148"/>
      <c r="AA131" s="148"/>
      <c r="AB131" s="148"/>
      <c r="AC131" s="148"/>
      <c r="AD131" s="148"/>
      <c r="AE131" s="148"/>
      <c r="AF131" s="148"/>
      <c r="AG131" s="148"/>
      <c r="AH131" s="148"/>
      <c r="AI131" s="148"/>
      <c r="AJ131" s="148"/>
      <c r="AK131" s="148"/>
      <c r="AL131" s="148"/>
      <c r="AM131" s="148"/>
    </row>
    <row r="132" spans="1:39" x14ac:dyDescent="0.25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6"/>
      <c r="T132" s="16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</row>
    <row r="133" spans="1:39" x14ac:dyDescent="0.25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6"/>
      <c r="T133" s="16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  <c r="AK133" s="15"/>
      <c r="AL133" s="15"/>
    </row>
    <row r="134" spans="1:39" x14ac:dyDescent="0.25">
      <c r="A134" s="140" t="s">
        <v>111</v>
      </c>
      <c r="B134" s="141"/>
      <c r="C134" s="141"/>
      <c r="D134" s="141"/>
      <c r="E134" s="141"/>
      <c r="F134" s="141"/>
      <c r="G134" s="141"/>
      <c r="H134" s="141"/>
      <c r="I134" s="141"/>
      <c r="J134" s="141"/>
      <c r="K134" s="141"/>
      <c r="L134" s="141"/>
      <c r="M134" s="141"/>
      <c r="N134" s="141"/>
      <c r="O134" s="141"/>
      <c r="P134" s="141"/>
      <c r="Q134" s="141"/>
      <c r="R134" s="15"/>
      <c r="S134" s="16"/>
      <c r="T134" s="16"/>
      <c r="U134" s="15"/>
      <c r="V134" s="15"/>
      <c r="W134" s="20" t="s">
        <v>34</v>
      </c>
      <c r="X134" s="15"/>
      <c r="Y134" s="15"/>
      <c r="Z134" s="15"/>
      <c r="AA134" s="15"/>
      <c r="AB134" s="15"/>
      <c r="AC134" s="15"/>
      <c r="AD134" s="15"/>
      <c r="AE134" s="15"/>
      <c r="AF134" s="64">
        <f>V1</f>
        <v>0</v>
      </c>
      <c r="AG134" s="64"/>
      <c r="AH134" s="64"/>
      <c r="AI134" s="64"/>
      <c r="AJ134" s="64"/>
      <c r="AK134" s="64"/>
      <c r="AL134" s="64"/>
    </row>
    <row r="135" spans="1:39" x14ac:dyDescent="0.25">
      <c r="A135" s="141"/>
      <c r="B135" s="141"/>
      <c r="C135" s="141"/>
      <c r="D135" s="141"/>
      <c r="E135" s="141"/>
      <c r="F135" s="141"/>
      <c r="G135" s="141"/>
      <c r="H135" s="141"/>
      <c r="I135" s="141"/>
      <c r="J135" s="141"/>
      <c r="K135" s="141"/>
      <c r="L135" s="141"/>
      <c r="M135" s="141"/>
      <c r="N135" s="141"/>
      <c r="O135" s="141"/>
      <c r="P135" s="141"/>
      <c r="Q135" s="141"/>
      <c r="R135" s="15"/>
      <c r="S135" s="16"/>
      <c r="T135" s="16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20" t="s">
        <v>6</v>
      </c>
      <c r="AF135" s="15"/>
      <c r="AG135" s="142" t="str">
        <f>IF(AD3&lt;&gt;"",TEXT(CONCATENATE(AD3,AJ3),"ДД.ММ.ГГГГ")," ")</f>
        <v xml:space="preserve"> </v>
      </c>
      <c r="AH135" s="142"/>
      <c r="AI135" s="142"/>
      <c r="AJ135" s="142"/>
      <c r="AK135" s="142"/>
      <c r="AL135" s="142"/>
    </row>
    <row r="136" spans="1:39" x14ac:dyDescent="0.25">
      <c r="A136" s="141"/>
      <c r="B136" s="141"/>
      <c r="C136" s="141"/>
      <c r="D136" s="141"/>
      <c r="E136" s="141"/>
      <c r="F136" s="141"/>
      <c r="G136" s="141"/>
      <c r="H136" s="141"/>
      <c r="I136" s="141"/>
      <c r="J136" s="141"/>
      <c r="K136" s="141"/>
      <c r="L136" s="141"/>
      <c r="M136" s="141"/>
      <c r="N136" s="141"/>
      <c r="O136" s="141"/>
      <c r="P136" s="141"/>
      <c r="Q136" s="141"/>
      <c r="R136" s="15"/>
      <c r="S136" s="16"/>
      <c r="T136" s="16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15"/>
      <c r="AI136" s="15"/>
      <c r="AJ136" s="15"/>
      <c r="AK136" s="15"/>
      <c r="AL136" s="15"/>
    </row>
    <row r="137" spans="1:39" x14ac:dyDescent="0.25">
      <c r="A137" s="141"/>
      <c r="B137" s="141"/>
      <c r="C137" s="141"/>
      <c r="D137" s="141"/>
      <c r="E137" s="141"/>
      <c r="F137" s="141"/>
      <c r="G137" s="141"/>
      <c r="H137" s="141"/>
      <c r="I137" s="141"/>
      <c r="J137" s="141"/>
      <c r="K137" s="141"/>
      <c r="L137" s="141"/>
      <c r="M137" s="141"/>
      <c r="N137" s="141"/>
      <c r="O137" s="141"/>
      <c r="P137" s="141"/>
      <c r="Q137" s="141"/>
      <c r="R137" s="15"/>
      <c r="S137" s="16"/>
      <c r="T137" s="16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  <c r="AH137" s="15"/>
      <c r="AI137" s="15"/>
      <c r="AJ137" s="15"/>
      <c r="AK137" s="15"/>
      <c r="AL137" s="15"/>
    </row>
    <row r="138" spans="1:39" x14ac:dyDescent="0.25">
      <c r="A138" s="141"/>
      <c r="B138" s="141"/>
      <c r="C138" s="141"/>
      <c r="D138" s="141"/>
      <c r="E138" s="141"/>
      <c r="F138" s="141"/>
      <c r="G138" s="141"/>
      <c r="H138" s="141"/>
      <c r="I138" s="141"/>
      <c r="J138" s="141"/>
      <c r="K138" s="141"/>
      <c r="L138" s="141"/>
      <c r="M138" s="141"/>
      <c r="N138" s="141"/>
      <c r="O138" s="141"/>
      <c r="P138" s="141"/>
      <c r="Q138" s="141"/>
      <c r="R138" s="15"/>
      <c r="S138" s="16"/>
      <c r="T138" s="16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  <c r="AH138" s="15"/>
      <c r="AI138" s="15"/>
      <c r="AJ138" s="15"/>
      <c r="AK138" s="15"/>
      <c r="AL138" s="15"/>
    </row>
    <row r="139" spans="1:39" x14ac:dyDescent="0.25">
      <c r="A139" s="141"/>
      <c r="B139" s="141"/>
      <c r="C139" s="141"/>
      <c r="D139" s="141"/>
      <c r="E139" s="141"/>
      <c r="F139" s="141"/>
      <c r="G139" s="141"/>
      <c r="H139" s="141"/>
      <c r="I139" s="141"/>
      <c r="J139" s="141"/>
      <c r="K139" s="141"/>
      <c r="L139" s="141"/>
      <c r="M139" s="141"/>
      <c r="N139" s="141"/>
      <c r="O139" s="141"/>
      <c r="P139" s="141"/>
      <c r="Q139" s="141"/>
      <c r="R139" s="15"/>
      <c r="S139" s="16"/>
      <c r="T139" s="16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15"/>
      <c r="AI139" s="15"/>
      <c r="AJ139" s="15"/>
      <c r="AK139" s="15"/>
      <c r="AL139" s="15"/>
    </row>
    <row r="140" spans="1:39" x14ac:dyDescent="0.25">
      <c r="A140" s="141"/>
      <c r="B140" s="141"/>
      <c r="C140" s="141"/>
      <c r="D140" s="141"/>
      <c r="E140" s="141"/>
      <c r="F140" s="141"/>
      <c r="G140" s="141"/>
      <c r="H140" s="141"/>
      <c r="I140" s="141"/>
      <c r="J140" s="141"/>
      <c r="K140" s="141"/>
      <c r="L140" s="141"/>
      <c r="M140" s="141"/>
      <c r="N140" s="141"/>
      <c r="O140" s="141"/>
      <c r="P140" s="141"/>
      <c r="Q140" s="141"/>
      <c r="R140" s="15"/>
      <c r="S140" s="16"/>
      <c r="T140" s="16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  <c r="AG140" s="15"/>
      <c r="AH140" s="15"/>
      <c r="AI140" s="15"/>
      <c r="AJ140" s="15"/>
      <c r="AK140" s="15"/>
      <c r="AL140" s="15"/>
    </row>
    <row r="141" spans="1:39" x14ac:dyDescent="0.25">
      <c r="A141" s="141"/>
      <c r="B141" s="141"/>
      <c r="C141" s="141"/>
      <c r="D141" s="141"/>
      <c r="E141" s="141"/>
      <c r="F141" s="141"/>
      <c r="G141" s="141"/>
      <c r="H141" s="141"/>
      <c r="I141" s="141"/>
      <c r="J141" s="141"/>
      <c r="K141" s="141"/>
      <c r="L141" s="141"/>
      <c r="M141" s="141"/>
      <c r="N141" s="141"/>
      <c r="O141" s="141"/>
      <c r="P141" s="141"/>
      <c r="Q141" s="141"/>
      <c r="R141" s="15"/>
      <c r="S141" s="16"/>
      <c r="T141" s="16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F141" s="15"/>
      <c r="AG141" s="15"/>
      <c r="AH141" s="15"/>
      <c r="AI141" s="15"/>
      <c r="AJ141" s="15"/>
      <c r="AK141" s="15"/>
      <c r="AL141" s="15"/>
    </row>
    <row r="142" spans="1:39" x14ac:dyDescent="0.25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6"/>
      <c r="T142" s="16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  <c r="AG142" s="15"/>
      <c r="AH142" s="15"/>
      <c r="AI142" s="15"/>
      <c r="AJ142" s="15"/>
      <c r="AK142" s="15"/>
      <c r="AL142" s="15"/>
    </row>
    <row r="143" spans="1:39" x14ac:dyDescent="0.25">
      <c r="A143" s="20" t="s">
        <v>25</v>
      </c>
      <c r="B143" s="15"/>
      <c r="C143" s="15"/>
      <c r="D143" s="15"/>
      <c r="E143" s="15"/>
      <c r="F143" s="15"/>
      <c r="G143" s="15"/>
      <c r="H143" s="15"/>
      <c r="I143" s="143">
        <f>A64</f>
        <v>0</v>
      </c>
      <c r="J143" s="143"/>
      <c r="K143" s="143"/>
      <c r="L143" s="143"/>
      <c r="M143" s="143"/>
      <c r="N143" s="143"/>
      <c r="O143" s="143"/>
      <c r="P143" s="143"/>
      <c r="Q143" s="143"/>
      <c r="R143" s="143"/>
      <c r="S143" s="143"/>
      <c r="T143" s="143"/>
      <c r="U143" s="143"/>
      <c r="V143" s="143"/>
      <c r="W143" s="143"/>
      <c r="X143" s="143"/>
      <c r="Y143" s="143"/>
      <c r="Z143" s="143"/>
      <c r="AA143" s="143"/>
      <c r="AB143" s="143"/>
      <c r="AC143" s="143"/>
      <c r="AD143" s="143"/>
      <c r="AE143" s="143"/>
      <c r="AF143" s="143"/>
      <c r="AG143" s="143"/>
      <c r="AH143" s="143"/>
      <c r="AI143" s="143"/>
      <c r="AJ143" s="143"/>
      <c r="AK143" s="143"/>
      <c r="AL143" s="143"/>
    </row>
    <row r="144" spans="1:39" x14ac:dyDescent="0.25">
      <c r="A144" s="20"/>
      <c r="B144" s="15"/>
      <c r="C144" s="15"/>
      <c r="D144" s="15"/>
      <c r="E144" s="15"/>
      <c r="F144" s="15"/>
      <c r="G144" s="15"/>
      <c r="H144" s="15"/>
      <c r="I144" s="137"/>
      <c r="J144" s="137"/>
      <c r="K144" s="137"/>
      <c r="L144" s="137"/>
      <c r="M144" s="137"/>
      <c r="N144" s="137"/>
      <c r="O144" s="137"/>
      <c r="P144" s="137"/>
      <c r="Q144" s="137"/>
      <c r="R144" s="137"/>
      <c r="S144" s="137"/>
      <c r="T144" s="137"/>
      <c r="U144" s="137"/>
      <c r="V144" s="137"/>
      <c r="W144" s="137"/>
      <c r="X144" s="137"/>
      <c r="Y144" s="137"/>
      <c r="Z144" s="137"/>
      <c r="AA144" s="137"/>
      <c r="AB144" s="137"/>
      <c r="AC144" s="137"/>
      <c r="AD144" s="137"/>
      <c r="AE144" s="137"/>
      <c r="AF144" s="137"/>
      <c r="AG144" s="137"/>
      <c r="AH144" s="137"/>
      <c r="AI144" s="137"/>
      <c r="AJ144" s="137"/>
      <c r="AK144" s="137"/>
      <c r="AL144" s="137"/>
    </row>
    <row r="145" spans="1:38" x14ac:dyDescent="0.25">
      <c r="A145" s="15"/>
      <c r="B145" s="15"/>
      <c r="C145" s="15"/>
      <c r="D145" s="15"/>
      <c r="E145" s="15"/>
      <c r="F145" s="15"/>
      <c r="G145" s="15"/>
      <c r="H145" s="15"/>
      <c r="I145" s="88" t="s">
        <v>115</v>
      </c>
      <c r="J145" s="88"/>
      <c r="K145" s="88"/>
      <c r="L145" s="88"/>
      <c r="M145" s="88"/>
      <c r="N145" s="88"/>
      <c r="O145" s="88"/>
      <c r="P145" s="88"/>
      <c r="Q145" s="88"/>
      <c r="R145" s="88"/>
      <c r="S145" s="88"/>
      <c r="T145" s="88"/>
      <c r="U145" s="88"/>
      <c r="V145" s="88"/>
      <c r="W145" s="88"/>
      <c r="X145" s="88"/>
      <c r="Y145" s="88"/>
      <c r="Z145" s="88"/>
      <c r="AA145" s="88"/>
      <c r="AB145" s="88"/>
      <c r="AC145" s="88"/>
      <c r="AD145" s="88"/>
      <c r="AE145" s="88"/>
      <c r="AF145" s="88"/>
      <c r="AG145" s="88"/>
      <c r="AH145" s="88"/>
      <c r="AI145" s="88"/>
      <c r="AJ145" s="88"/>
      <c r="AK145" s="88"/>
      <c r="AL145" s="88"/>
    </row>
    <row r="146" spans="1:38" x14ac:dyDescent="0.25">
      <c r="A146" s="15" t="s">
        <v>101</v>
      </c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6"/>
      <c r="T146" s="16"/>
      <c r="U146" s="48" t="str">
        <f>IF(AD3&lt;&gt;"",TEXT(CONCATENATE(AD3,AJ3),"ДД.ММ.ГГГГ")," ")</f>
        <v xml:space="preserve"> </v>
      </c>
      <c r="V146" s="47"/>
      <c r="W146" s="47"/>
      <c r="X146" s="47"/>
      <c r="Y146" s="47"/>
      <c r="Z146" s="47"/>
      <c r="AA146" s="15" t="s">
        <v>30</v>
      </c>
      <c r="AB146" s="64">
        <f>V1</f>
        <v>0</v>
      </c>
      <c r="AC146" s="64"/>
      <c r="AD146" s="64"/>
      <c r="AE146" s="64"/>
      <c r="AF146" s="64"/>
      <c r="AG146" s="64"/>
      <c r="AH146" s="64"/>
      <c r="AI146" s="64"/>
      <c r="AJ146" s="19"/>
      <c r="AK146" s="19"/>
    </row>
    <row r="147" spans="1:38" x14ac:dyDescent="0.25">
      <c r="A147" s="77" t="s">
        <v>119</v>
      </c>
      <c r="B147" s="77"/>
      <c r="C147" s="77"/>
      <c r="D147" s="77"/>
      <c r="E147" s="77"/>
      <c r="F147" s="77"/>
      <c r="G147" s="77"/>
      <c r="H147" s="77"/>
      <c r="I147" s="77"/>
      <c r="J147" s="77"/>
      <c r="K147" s="77"/>
      <c r="L147" s="77"/>
      <c r="M147" s="77"/>
      <c r="N147" s="77"/>
      <c r="O147" s="77"/>
      <c r="P147" s="77"/>
      <c r="Q147" s="77"/>
      <c r="R147" s="77"/>
      <c r="S147" s="77"/>
      <c r="T147" s="77"/>
      <c r="U147" s="77"/>
      <c r="V147" s="77"/>
      <c r="W147" s="77"/>
      <c r="X147" s="77"/>
      <c r="Y147" s="77"/>
      <c r="Z147" s="77"/>
      <c r="AA147" s="77"/>
      <c r="AB147" s="77"/>
      <c r="AC147" s="77"/>
      <c r="AD147" s="77"/>
      <c r="AE147" s="77"/>
      <c r="AF147" s="77"/>
      <c r="AG147" s="77"/>
      <c r="AH147" s="77"/>
      <c r="AI147" s="77"/>
      <c r="AJ147" s="77"/>
      <c r="AK147" s="77"/>
      <c r="AL147" s="77"/>
    </row>
    <row r="148" spans="1:38" x14ac:dyDescent="0.25">
      <c r="A148" s="77"/>
      <c r="B148" s="77"/>
      <c r="C148" s="77"/>
      <c r="D148" s="77"/>
      <c r="E148" s="77"/>
      <c r="F148" s="77"/>
      <c r="G148" s="77"/>
      <c r="H148" s="77"/>
      <c r="I148" s="77"/>
      <c r="J148" s="77"/>
      <c r="K148" s="77"/>
      <c r="L148" s="77"/>
      <c r="M148" s="77"/>
      <c r="N148" s="77"/>
      <c r="O148" s="77"/>
      <c r="P148" s="77"/>
      <c r="Q148" s="77"/>
      <c r="R148" s="77"/>
      <c r="S148" s="77"/>
      <c r="T148" s="77"/>
      <c r="U148" s="77"/>
      <c r="V148" s="77"/>
      <c r="W148" s="77"/>
      <c r="X148" s="77"/>
      <c r="Y148" s="77"/>
      <c r="Z148" s="77"/>
      <c r="AA148" s="77"/>
      <c r="AB148" s="77"/>
      <c r="AC148" s="77"/>
      <c r="AD148" s="77"/>
      <c r="AE148" s="77"/>
      <c r="AF148" s="77"/>
      <c r="AG148" s="77"/>
      <c r="AH148" s="77"/>
      <c r="AI148" s="77"/>
      <c r="AJ148" s="77"/>
      <c r="AK148" s="77"/>
      <c r="AL148" s="77"/>
    </row>
    <row r="149" spans="1:38" x14ac:dyDescent="0.25">
      <c r="A149" s="77"/>
      <c r="B149" s="77"/>
      <c r="C149" s="77"/>
      <c r="D149" s="77"/>
      <c r="E149" s="77"/>
      <c r="F149" s="77"/>
      <c r="G149" s="77"/>
      <c r="H149" s="77"/>
      <c r="I149" s="77"/>
      <c r="J149" s="77"/>
      <c r="K149" s="77"/>
      <c r="L149" s="77"/>
      <c r="M149" s="77"/>
      <c r="N149" s="77"/>
      <c r="O149" s="77"/>
      <c r="P149" s="77"/>
      <c r="Q149" s="77"/>
      <c r="R149" s="77"/>
      <c r="S149" s="77"/>
      <c r="T149" s="77"/>
      <c r="U149" s="77"/>
      <c r="V149" s="77"/>
      <c r="W149" s="77"/>
      <c r="X149" s="77"/>
      <c r="Y149" s="77"/>
      <c r="Z149" s="77"/>
      <c r="AA149" s="77"/>
      <c r="AB149" s="77"/>
      <c r="AC149" s="77"/>
      <c r="AD149" s="77"/>
      <c r="AE149" s="77"/>
      <c r="AF149" s="77"/>
      <c r="AG149" s="77"/>
      <c r="AH149" s="77"/>
      <c r="AI149" s="77"/>
      <c r="AJ149" s="77"/>
      <c r="AK149" s="77"/>
      <c r="AL149" s="77"/>
    </row>
    <row r="150" spans="1:38" x14ac:dyDescent="0.25">
      <c r="A150" s="77"/>
      <c r="B150" s="77"/>
      <c r="C150" s="77"/>
      <c r="D150" s="77"/>
      <c r="E150" s="77"/>
      <c r="F150" s="77"/>
      <c r="G150" s="77"/>
      <c r="H150" s="77"/>
      <c r="I150" s="77"/>
      <c r="J150" s="77"/>
      <c r="K150" s="77"/>
      <c r="L150" s="77"/>
      <c r="M150" s="77"/>
      <c r="N150" s="77"/>
      <c r="O150" s="77"/>
      <c r="P150" s="77"/>
      <c r="Q150" s="77"/>
      <c r="R150" s="77"/>
      <c r="S150" s="77"/>
      <c r="T150" s="77"/>
      <c r="U150" s="77"/>
      <c r="V150" s="77"/>
      <c r="W150" s="77"/>
      <c r="X150" s="77"/>
      <c r="Y150" s="77"/>
      <c r="Z150" s="77"/>
      <c r="AA150" s="77"/>
      <c r="AB150" s="77"/>
      <c r="AC150" s="77"/>
      <c r="AD150" s="77"/>
      <c r="AE150" s="77"/>
      <c r="AF150" s="77"/>
      <c r="AG150" s="77"/>
      <c r="AH150" s="77"/>
      <c r="AI150" s="77"/>
      <c r="AJ150" s="77"/>
      <c r="AK150" s="77"/>
      <c r="AL150" s="77"/>
    </row>
    <row r="151" spans="1:38" x14ac:dyDescent="0.25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6"/>
      <c r="T151" s="16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F151" s="15"/>
      <c r="AG151" s="15"/>
      <c r="AH151" s="15"/>
      <c r="AI151" s="15"/>
      <c r="AJ151" s="15"/>
      <c r="AK151" s="15"/>
      <c r="AL151" s="15"/>
    </row>
    <row r="152" spans="1:38" ht="15" customHeight="1" x14ac:dyDescent="0.25">
      <c r="A152" s="78" t="s">
        <v>117</v>
      </c>
      <c r="B152" s="79"/>
      <c r="C152" s="80"/>
      <c r="D152" s="87" t="s">
        <v>7</v>
      </c>
      <c r="E152" s="87"/>
      <c r="F152" s="87"/>
      <c r="G152" s="87"/>
      <c r="H152" s="87"/>
      <c r="I152" s="87"/>
      <c r="J152" s="87"/>
      <c r="K152" s="87"/>
      <c r="L152" s="87"/>
      <c r="M152" s="87"/>
      <c r="N152" s="87"/>
      <c r="O152" s="87"/>
      <c r="P152" s="87"/>
      <c r="Q152" s="87"/>
      <c r="R152" s="87"/>
      <c r="S152" s="87"/>
      <c r="T152" s="87"/>
      <c r="U152" s="87"/>
      <c r="V152" s="87"/>
      <c r="W152" s="87"/>
      <c r="X152" s="87"/>
      <c r="Y152" s="90" t="s">
        <v>8</v>
      </c>
      <c r="Z152" s="90"/>
      <c r="AA152" s="90" t="s">
        <v>9</v>
      </c>
      <c r="AB152" s="90"/>
      <c r="AC152" s="90"/>
      <c r="AD152" s="90" t="s">
        <v>12</v>
      </c>
      <c r="AE152" s="90"/>
      <c r="AF152" s="90"/>
      <c r="AG152" s="90" t="s">
        <v>10</v>
      </c>
      <c r="AH152" s="90"/>
      <c r="AI152" s="90"/>
      <c r="AJ152" s="90" t="s">
        <v>11</v>
      </c>
      <c r="AK152" s="90"/>
      <c r="AL152" s="90"/>
    </row>
    <row r="153" spans="1:38" x14ac:dyDescent="0.25">
      <c r="A153" s="81"/>
      <c r="B153" s="82"/>
      <c r="C153" s="83"/>
      <c r="D153" s="87"/>
      <c r="E153" s="87"/>
      <c r="F153" s="87"/>
      <c r="G153" s="87"/>
      <c r="H153" s="87"/>
      <c r="I153" s="87"/>
      <c r="J153" s="87"/>
      <c r="K153" s="87"/>
      <c r="L153" s="87"/>
      <c r="M153" s="87"/>
      <c r="N153" s="87"/>
      <c r="O153" s="87"/>
      <c r="P153" s="87"/>
      <c r="Q153" s="87"/>
      <c r="R153" s="87"/>
      <c r="S153" s="87"/>
      <c r="T153" s="87"/>
      <c r="U153" s="87"/>
      <c r="V153" s="87"/>
      <c r="W153" s="87"/>
      <c r="X153" s="87"/>
      <c r="Y153" s="90"/>
      <c r="Z153" s="90"/>
      <c r="AA153" s="90"/>
      <c r="AB153" s="90"/>
      <c r="AC153" s="90"/>
      <c r="AD153" s="90"/>
      <c r="AE153" s="90"/>
      <c r="AF153" s="90"/>
      <c r="AG153" s="90"/>
      <c r="AH153" s="90"/>
      <c r="AI153" s="90"/>
      <c r="AJ153" s="90"/>
      <c r="AK153" s="90"/>
      <c r="AL153" s="90"/>
    </row>
    <row r="154" spans="1:38" x14ac:dyDescent="0.25">
      <c r="A154" s="81"/>
      <c r="B154" s="82"/>
      <c r="C154" s="83"/>
      <c r="D154" s="87"/>
      <c r="E154" s="87"/>
      <c r="F154" s="87"/>
      <c r="G154" s="87"/>
      <c r="H154" s="87"/>
      <c r="I154" s="87"/>
      <c r="J154" s="87"/>
      <c r="K154" s="87"/>
      <c r="L154" s="87"/>
      <c r="M154" s="87"/>
      <c r="N154" s="87"/>
      <c r="O154" s="87"/>
      <c r="P154" s="87"/>
      <c r="Q154" s="87"/>
      <c r="R154" s="87"/>
      <c r="S154" s="87"/>
      <c r="T154" s="87"/>
      <c r="U154" s="87"/>
      <c r="V154" s="87"/>
      <c r="W154" s="87"/>
      <c r="X154" s="87"/>
      <c r="Y154" s="90"/>
      <c r="Z154" s="90"/>
      <c r="AA154" s="90"/>
      <c r="AB154" s="90"/>
      <c r="AC154" s="90"/>
      <c r="AD154" s="90"/>
      <c r="AE154" s="90"/>
      <c r="AF154" s="90"/>
      <c r="AG154" s="90"/>
      <c r="AH154" s="90"/>
      <c r="AI154" s="90"/>
      <c r="AJ154" s="90"/>
      <c r="AK154" s="90"/>
      <c r="AL154" s="90"/>
    </row>
    <row r="155" spans="1:38" x14ac:dyDescent="0.25">
      <c r="A155" s="84"/>
      <c r="B155" s="85"/>
      <c r="C155" s="86"/>
      <c r="D155" s="87"/>
      <c r="E155" s="87"/>
      <c r="F155" s="87"/>
      <c r="G155" s="87"/>
      <c r="H155" s="87"/>
      <c r="I155" s="87"/>
      <c r="J155" s="87"/>
      <c r="K155" s="87"/>
      <c r="L155" s="87"/>
      <c r="M155" s="87"/>
      <c r="N155" s="87"/>
      <c r="O155" s="87"/>
      <c r="P155" s="87"/>
      <c r="Q155" s="87"/>
      <c r="R155" s="87"/>
      <c r="S155" s="87"/>
      <c r="T155" s="87"/>
      <c r="U155" s="87"/>
      <c r="V155" s="87"/>
      <c r="W155" s="87"/>
      <c r="X155" s="87"/>
      <c r="Y155" s="90"/>
      <c r="Z155" s="90"/>
      <c r="AA155" s="90"/>
      <c r="AB155" s="90"/>
      <c r="AC155" s="90"/>
      <c r="AD155" s="90"/>
      <c r="AE155" s="90"/>
      <c r="AF155" s="90"/>
      <c r="AG155" s="90"/>
      <c r="AH155" s="90"/>
      <c r="AI155" s="90"/>
      <c r="AJ155" s="90"/>
      <c r="AK155" s="90"/>
      <c r="AL155" s="90"/>
    </row>
    <row r="156" spans="1:38" x14ac:dyDescent="0.25">
      <c r="A156" s="91" t="s">
        <v>118</v>
      </c>
      <c r="B156" s="91"/>
      <c r="C156" s="91"/>
      <c r="D156" s="92" t="s">
        <v>120</v>
      </c>
      <c r="E156" s="92"/>
      <c r="F156" s="92"/>
      <c r="G156" s="92"/>
      <c r="H156" s="92"/>
      <c r="I156" s="92"/>
      <c r="J156" s="92"/>
      <c r="K156" s="92"/>
      <c r="L156" s="92"/>
      <c r="M156" s="92"/>
      <c r="N156" s="92"/>
      <c r="O156" s="92"/>
      <c r="P156" s="92"/>
      <c r="Q156" s="92"/>
      <c r="R156" s="92"/>
      <c r="S156" s="92"/>
      <c r="T156" s="92"/>
      <c r="U156" s="92"/>
      <c r="V156" s="92"/>
      <c r="W156" s="92"/>
      <c r="X156" s="92"/>
      <c r="Y156" s="66">
        <f>M20</f>
        <v>1</v>
      </c>
      <c r="Z156" s="66"/>
      <c r="AA156" s="66">
        <v>13.34</v>
      </c>
      <c r="AB156" s="66"/>
      <c r="AC156" s="66"/>
      <c r="AD156" s="66">
        <f>Y156*AA156</f>
        <v>13.34</v>
      </c>
      <c r="AE156" s="66"/>
      <c r="AF156" s="66"/>
      <c r="AG156" s="66">
        <f>ROUND(AD156*0.2,2)</f>
        <v>2.67</v>
      </c>
      <c r="AH156" s="66"/>
      <c r="AI156" s="66"/>
      <c r="AJ156" s="66">
        <f>AD156+AG156</f>
        <v>16.009999999999998</v>
      </c>
      <c r="AK156" s="66"/>
      <c r="AL156" s="66"/>
    </row>
    <row r="157" spans="1:38" x14ac:dyDescent="0.25">
      <c r="A157" s="91"/>
      <c r="B157" s="91"/>
      <c r="C157" s="91"/>
      <c r="D157" s="92"/>
      <c r="E157" s="92"/>
      <c r="F157" s="92"/>
      <c r="G157" s="92"/>
      <c r="H157" s="92"/>
      <c r="I157" s="92"/>
      <c r="J157" s="92"/>
      <c r="K157" s="92"/>
      <c r="L157" s="92"/>
      <c r="M157" s="92"/>
      <c r="N157" s="92"/>
      <c r="O157" s="92"/>
      <c r="P157" s="92"/>
      <c r="Q157" s="92"/>
      <c r="R157" s="92"/>
      <c r="S157" s="92"/>
      <c r="T157" s="92"/>
      <c r="U157" s="92"/>
      <c r="V157" s="92"/>
      <c r="W157" s="92"/>
      <c r="X157" s="92"/>
      <c r="Y157" s="66"/>
      <c r="Z157" s="66"/>
      <c r="AA157" s="66"/>
      <c r="AB157" s="66"/>
      <c r="AC157" s="66"/>
      <c r="AD157" s="66"/>
      <c r="AE157" s="66"/>
      <c r="AF157" s="66"/>
      <c r="AG157" s="66"/>
      <c r="AH157" s="66"/>
      <c r="AI157" s="66"/>
      <c r="AJ157" s="66"/>
      <c r="AK157" s="66"/>
      <c r="AL157" s="66"/>
    </row>
    <row r="158" spans="1:38" ht="15.75" thickBot="1" x14ac:dyDescent="0.3">
      <c r="A158" s="91"/>
      <c r="B158" s="91"/>
      <c r="C158" s="91"/>
      <c r="D158" s="92"/>
      <c r="E158" s="92"/>
      <c r="F158" s="92"/>
      <c r="G158" s="92"/>
      <c r="H158" s="92"/>
      <c r="I158" s="92"/>
      <c r="J158" s="92"/>
      <c r="K158" s="92"/>
      <c r="L158" s="92"/>
      <c r="M158" s="92"/>
      <c r="N158" s="92"/>
      <c r="O158" s="92"/>
      <c r="P158" s="92"/>
      <c r="Q158" s="92"/>
      <c r="R158" s="92"/>
      <c r="S158" s="92"/>
      <c r="T158" s="92"/>
      <c r="U158" s="92"/>
      <c r="V158" s="92"/>
      <c r="W158" s="92"/>
      <c r="X158" s="92"/>
      <c r="Y158" s="66"/>
      <c r="Z158" s="66"/>
      <c r="AA158" s="66"/>
      <c r="AB158" s="66"/>
      <c r="AC158" s="66"/>
      <c r="AD158" s="67"/>
      <c r="AE158" s="67"/>
      <c r="AF158" s="67"/>
      <c r="AG158" s="67"/>
      <c r="AH158" s="67"/>
      <c r="AI158" s="67"/>
      <c r="AJ158" s="67"/>
      <c r="AK158" s="67"/>
      <c r="AL158" s="67"/>
    </row>
    <row r="159" spans="1:38" ht="15.75" thickBot="1" x14ac:dyDescent="0.3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6"/>
      <c r="T159" s="15"/>
      <c r="U159" s="15"/>
      <c r="V159" s="20"/>
      <c r="W159" s="15"/>
      <c r="X159" s="24" t="s">
        <v>13</v>
      </c>
      <c r="Y159" s="15"/>
      <c r="Z159" s="15"/>
      <c r="AA159" s="15"/>
      <c r="AB159" s="15"/>
      <c r="AC159" s="15"/>
      <c r="AD159" s="72">
        <f>AD156</f>
        <v>13.34</v>
      </c>
      <c r="AE159" s="72"/>
      <c r="AF159" s="72"/>
      <c r="AG159" s="72">
        <f>AG156</f>
        <v>2.67</v>
      </c>
      <c r="AH159" s="72"/>
      <c r="AI159" s="72"/>
      <c r="AJ159" s="72">
        <f>AJ156</f>
        <v>16.009999999999998</v>
      </c>
      <c r="AK159" s="72"/>
      <c r="AL159" s="72"/>
    </row>
    <row r="160" spans="1:38" x14ac:dyDescent="0.25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6"/>
      <c r="T160" s="16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F160" s="15"/>
      <c r="AG160" s="15"/>
      <c r="AH160" s="15"/>
      <c r="AI160" s="15"/>
      <c r="AJ160" s="15"/>
      <c r="AK160" s="15"/>
      <c r="AL160" s="15"/>
    </row>
    <row r="161" spans="1:38" x14ac:dyDescent="0.25">
      <c r="A161" s="71" t="s">
        <v>14</v>
      </c>
      <c r="B161" s="71"/>
      <c r="C161" s="71"/>
      <c r="D161" s="71"/>
      <c r="E161" s="71"/>
      <c r="F161" s="71"/>
      <c r="G161" s="71"/>
      <c r="H161" s="70" t="str">
        <f>SUBSTITUTE(PROPER(INDEX(n_4,MID(TEXT(AJ159,n0),1,1)+1)&amp;INDEX(n0x,MID(TEXT(AJ159,n0),2,1)+1,MID(TEXT(AJ159,n0),3,1)+1)&amp;IF(-MID(TEXT(AJ159,n0),1,3),"миллиард"&amp;VLOOKUP(MID(TEXT(AJ159,n0),3,1)*AND(MID(TEXT(AJ159,n0),2,1)-1),мил,2),"")&amp;INDEX(n_4,MID(TEXT(AJ159,n0),4,1)+1)&amp;INDEX(n0x,MID(TEXT(AJ159,n0),5,1)+1,MID(TEXT(AJ159,n0),6,1)+1)&amp;IF(-MID(TEXT(AJ159,n0),4,3),"миллион"&amp;VLOOKUP(MID(TEXT(AJ159,n0),6,1)*AND(MID(TEXT(AJ159,n0),5,1)-1),мил,2),"")&amp;INDEX(n_4,MID(TEXT(AJ159,n0),7,1)+1)&amp;INDEX(n1x,MID(TEXT(AJ159,n0),8,1)+1,MID(TEXT(AJ159,n0),9,1)+1)&amp;IF(-MID(TEXT(AJ159,n0),7,3),VLOOKUP(MID(TEXT(AJ159,n0),9,1)*AND(MID(TEXT(AJ159,n0),8,1)-1),тыс,2),"")&amp;INDEX(n_4,MID(TEXT(AJ159,n0),10,1)+1)&amp;INDEX(n0x,MID(TEXT(AJ159,n0),11,1)+1,MID(TEXT(AJ159,n0),12,1)+1)),"z"," ")&amp;IF(TRUNC(TEXT(AJ159,n0)),"","Ноль ")&amp;"рубл"&amp;VLOOKUP(MOD(MAX(MOD(MID(TEXT(AJ159,n0),11,2)-11,100),9),10),{0,"ь ";1,"я ";4,"ей "},2)&amp;RIGHT(TEXT(AJ159,n0),2)&amp;" копе"&amp;VLOOKUP(MOD(MAX(MOD(RIGHT(TEXT(AJ159,n0),2)-11,100),9),10),{0,"йка";1,"йки";4,"ек"},2)</f>
        <v>Шестнадцать рублей 01 копейка</v>
      </c>
      <c r="I161" s="70"/>
      <c r="J161" s="70"/>
      <c r="K161" s="70"/>
      <c r="L161" s="70"/>
      <c r="M161" s="70"/>
      <c r="N161" s="70"/>
      <c r="O161" s="70"/>
      <c r="P161" s="70"/>
      <c r="Q161" s="70"/>
      <c r="R161" s="70"/>
      <c r="S161" s="70"/>
      <c r="T161" s="70"/>
      <c r="U161" s="70"/>
      <c r="V161" s="70"/>
      <c r="W161" s="70"/>
      <c r="X161" s="70"/>
      <c r="Y161" s="70"/>
      <c r="Z161" s="70"/>
      <c r="AA161" s="70"/>
      <c r="AB161" s="70"/>
      <c r="AC161" s="70"/>
      <c r="AD161" s="70"/>
      <c r="AE161" s="70"/>
      <c r="AF161" s="70"/>
      <c r="AG161" s="70"/>
      <c r="AH161" s="70"/>
      <c r="AI161" s="70"/>
      <c r="AJ161" s="70"/>
      <c r="AK161" s="70"/>
      <c r="AL161" s="70"/>
    </row>
    <row r="162" spans="1:38" x14ac:dyDescent="0.25">
      <c r="A162" s="71" t="s">
        <v>26</v>
      </c>
      <c r="B162" s="71"/>
      <c r="C162" s="71"/>
      <c r="D162" s="71"/>
      <c r="E162" s="71"/>
      <c r="F162" s="71"/>
      <c r="G162" s="71"/>
      <c r="H162" s="69" t="str">
        <f>SUBSTITUTE(PROPER(INDEX(n_4,MID(TEXT(AG159,n0),1,1)+1)&amp;INDEX(n0x,MID(TEXT(AG159,n0),2,1)+1,MID(TEXT(AG159,n0),3,1)+1)&amp;IF(-MID(TEXT(AG159,n0),1,3),"миллиард"&amp;VLOOKUP(MID(TEXT(AG159,n0),3,1)*AND(MID(TEXT(AG159,n0),2,1)-1),мил,2),"")&amp;INDEX(n_4,MID(TEXT(AG159,n0),4,1)+1)&amp;INDEX(n0x,MID(TEXT(AG159,n0),5,1)+1,MID(TEXT(AG159,n0),6,1)+1)&amp;IF(-MID(TEXT(AG159,n0),4,3),"миллион"&amp;VLOOKUP(MID(TEXT(AG159,n0),6,1)*AND(MID(TEXT(AG159,n0),5,1)-1),мил,2),"")&amp;INDEX(n_4,MID(TEXT(AG159,n0),7,1)+1)&amp;INDEX(n1x,MID(TEXT(AG159,n0),8,1)+1,MID(TEXT(AG159,n0),9,1)+1)&amp;IF(-MID(TEXT(AG159,n0),7,3),VLOOKUP(MID(TEXT(AG159,n0),9,1)*AND(MID(TEXT(AG159,n0),8,1)-1),тыс,2),"")&amp;INDEX(n_4,MID(TEXT(AG159,n0),10,1)+1)&amp;INDEX(n0x,MID(TEXT(AG159,n0),11,1)+1,MID(TEXT(AG159,n0),12,1)+1)),"z"," ")&amp;IF(TRUNC(TEXT(AG159,n0)),"","Ноль ")&amp;"рубл"&amp;VLOOKUP(MOD(MAX(MOD(MID(TEXT(AG159,n0),11,2)-11,100),9),10),{0,"ь ";1,"я ";4,"ей "},2)&amp;RIGHT(TEXT(AG159,n0),2)&amp;" копе"&amp;VLOOKUP(MOD(MAX(MOD(RIGHT(TEXT(AG159,n0),2)-11,100),9),10),{0,"йка";1,"йки";4,"ек"},2)</f>
        <v>Два рубля 67 копеек</v>
      </c>
      <c r="I162" s="69"/>
      <c r="J162" s="69"/>
      <c r="K162" s="69"/>
      <c r="L162" s="69"/>
      <c r="M162" s="69"/>
      <c r="N162" s="69"/>
      <c r="O162" s="69"/>
      <c r="P162" s="69"/>
      <c r="Q162" s="69"/>
      <c r="R162" s="69"/>
      <c r="S162" s="69"/>
      <c r="T162" s="69"/>
      <c r="U162" s="69"/>
      <c r="V162" s="69"/>
      <c r="W162" s="69"/>
      <c r="X162" s="69"/>
      <c r="Y162" s="69"/>
      <c r="Z162" s="69"/>
      <c r="AA162" s="69"/>
      <c r="AB162" s="69"/>
      <c r="AC162" s="69"/>
      <c r="AD162" s="69"/>
      <c r="AE162" s="69"/>
      <c r="AF162" s="69"/>
      <c r="AG162" s="69"/>
      <c r="AH162" s="69"/>
      <c r="AI162" s="69"/>
      <c r="AJ162" s="69"/>
      <c r="AK162" s="69"/>
      <c r="AL162" s="69"/>
    </row>
    <row r="163" spans="1:38" x14ac:dyDescent="0.25">
      <c r="A163" s="15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6"/>
      <c r="T163" s="16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F163" s="15"/>
      <c r="AG163" s="15"/>
      <c r="AH163" s="15"/>
      <c r="AI163" s="15"/>
      <c r="AJ163" s="15"/>
      <c r="AK163" s="15"/>
      <c r="AL163" s="15"/>
    </row>
    <row r="164" spans="1:38" x14ac:dyDescent="0.25">
      <c r="A164" s="15" t="s">
        <v>32</v>
      </c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6"/>
      <c r="T164" s="16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F164" s="15"/>
      <c r="AG164" s="15"/>
      <c r="AH164" s="15"/>
      <c r="AI164" s="15"/>
      <c r="AJ164" s="15"/>
      <c r="AK164" s="15"/>
      <c r="AL164" s="15"/>
    </row>
    <row r="165" spans="1:38" x14ac:dyDescent="0.25">
      <c r="A165" s="15" t="s">
        <v>31</v>
      </c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6"/>
      <c r="T165" s="16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F165" s="15"/>
      <c r="AG165" s="15"/>
      <c r="AH165" s="15"/>
      <c r="AI165" s="15"/>
      <c r="AJ165" s="15"/>
      <c r="AK165" s="15"/>
      <c r="AL165" s="15"/>
    </row>
    <row r="166" spans="1:38" x14ac:dyDescent="0.25">
      <c r="A166" s="15" t="s">
        <v>98</v>
      </c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6"/>
      <c r="T166" s="16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F166" s="15"/>
      <c r="AG166" s="15"/>
      <c r="AH166" s="15"/>
      <c r="AI166" s="15"/>
      <c r="AJ166" s="15"/>
      <c r="AK166" s="15"/>
      <c r="AL166" s="15"/>
    </row>
    <row r="167" spans="1:38" x14ac:dyDescent="0.25">
      <c r="A167" s="15" t="s">
        <v>99</v>
      </c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6"/>
      <c r="T167" s="16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F167" s="15"/>
      <c r="AG167" s="15"/>
      <c r="AH167" s="15"/>
      <c r="AI167" s="15"/>
      <c r="AJ167" s="15"/>
      <c r="AK167" s="15"/>
      <c r="AL167" s="15"/>
    </row>
    <row r="168" spans="1:38" x14ac:dyDescent="0.25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6"/>
      <c r="T168" s="16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F168" s="15"/>
      <c r="AG168" s="15"/>
      <c r="AH168" s="15"/>
      <c r="AI168" s="15"/>
      <c r="AJ168" s="15"/>
      <c r="AK168" s="15"/>
      <c r="AL168" s="15"/>
    </row>
    <row r="169" spans="1:38" x14ac:dyDescent="0.25">
      <c r="A169" s="15" t="s">
        <v>114</v>
      </c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6"/>
      <c r="T169" s="16"/>
      <c r="U169" s="64"/>
      <c r="V169" s="64"/>
      <c r="W169" s="64"/>
      <c r="X169" s="64"/>
      <c r="Y169" s="64"/>
      <c r="Z169" s="64"/>
      <c r="AA169" s="64"/>
      <c r="AB169" s="64"/>
      <c r="AC169" s="64"/>
      <c r="AD169" s="64"/>
      <c r="AE169" s="64"/>
      <c r="AF169" s="89" t="s">
        <v>125</v>
      </c>
      <c r="AG169" s="89"/>
      <c r="AH169" s="89"/>
      <c r="AI169" s="89"/>
      <c r="AJ169" s="89"/>
      <c r="AK169" s="89"/>
      <c r="AL169" s="89"/>
    </row>
    <row r="170" spans="1:38" x14ac:dyDescent="0.25">
      <c r="A170" s="13" t="s">
        <v>113</v>
      </c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9"/>
      <c r="T170" s="19"/>
      <c r="U170" s="13"/>
      <c r="V170" s="13"/>
      <c r="W170" s="13"/>
      <c r="X170" s="13"/>
      <c r="Y170" s="25" t="s">
        <v>33</v>
      </c>
      <c r="Z170" s="13"/>
      <c r="AA170" s="13"/>
      <c r="AB170" s="13"/>
      <c r="AC170" s="13"/>
      <c r="AD170" s="13"/>
      <c r="AE170" s="13"/>
      <c r="AF170" s="13"/>
      <c r="AG170" s="13"/>
      <c r="AH170" s="13"/>
      <c r="AI170" s="13"/>
      <c r="AJ170" s="13"/>
      <c r="AK170" s="13"/>
      <c r="AL170" s="13"/>
    </row>
    <row r="171" spans="1:38" x14ac:dyDescent="0.25">
      <c r="A171" s="13" t="s">
        <v>18</v>
      </c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9"/>
      <c r="T171" s="19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  <c r="AG171" s="13"/>
      <c r="AH171" s="13"/>
      <c r="AI171" s="13"/>
      <c r="AJ171" s="13"/>
      <c r="AK171" s="13"/>
      <c r="AL171" s="13"/>
    </row>
    <row r="172" spans="1:38" x14ac:dyDescent="0.25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9"/>
      <c r="T172" s="19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  <c r="AG172" s="13"/>
      <c r="AH172" s="13"/>
      <c r="AI172" s="13"/>
      <c r="AJ172" s="13"/>
      <c r="AK172" s="13"/>
      <c r="AL172" s="13"/>
    </row>
    <row r="173" spans="1:38" x14ac:dyDescent="0.25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9"/>
      <c r="T173" s="19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G173" s="13"/>
      <c r="AH173" s="13"/>
      <c r="AI173" s="13"/>
      <c r="AJ173" s="13"/>
      <c r="AK173" s="13"/>
      <c r="AL173" s="13"/>
    </row>
    <row r="174" spans="1:38" x14ac:dyDescent="0.25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9"/>
      <c r="T174" s="19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  <c r="AI174" s="13"/>
      <c r="AJ174" s="13"/>
      <c r="AK174" s="13"/>
      <c r="AL174" s="13"/>
    </row>
    <row r="175" spans="1:38" x14ac:dyDescent="0.25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9"/>
      <c r="T175" s="19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  <c r="AI175" s="13"/>
      <c r="AJ175" s="13"/>
      <c r="AK175" s="13"/>
      <c r="AL175" s="13"/>
    </row>
    <row r="176" spans="1:38" x14ac:dyDescent="0.25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9"/>
      <c r="T176" s="19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  <c r="AG176" s="13"/>
      <c r="AH176" s="13"/>
      <c r="AI176" s="13"/>
      <c r="AJ176" s="13"/>
      <c r="AK176" s="13"/>
      <c r="AL176" s="13"/>
    </row>
    <row r="177" spans="1:38" x14ac:dyDescent="0.25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9"/>
      <c r="T177" s="19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  <c r="AG177" s="13"/>
      <c r="AH177" s="13"/>
      <c r="AI177" s="13"/>
      <c r="AJ177" s="13"/>
      <c r="AK177" s="13"/>
      <c r="AL177" s="13"/>
    </row>
    <row r="178" spans="1:38" x14ac:dyDescent="0.25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9"/>
      <c r="T178" s="19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G178" s="13"/>
      <c r="AH178" s="13"/>
      <c r="AI178" s="13"/>
      <c r="AJ178" s="13"/>
      <c r="AK178" s="13"/>
      <c r="AL178" s="13"/>
    </row>
    <row r="179" spans="1:38" x14ac:dyDescent="0.25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9"/>
      <c r="T179" s="19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3"/>
      <c r="AH179" s="13"/>
      <c r="AI179" s="13"/>
      <c r="AJ179" s="13"/>
      <c r="AK179" s="13"/>
      <c r="AL179" s="13"/>
    </row>
    <row r="180" spans="1:38" x14ac:dyDescent="0.25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9"/>
      <c r="T180" s="19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  <c r="AG180" s="13"/>
      <c r="AH180" s="13"/>
      <c r="AI180" s="13"/>
      <c r="AJ180" s="13"/>
      <c r="AK180" s="13"/>
      <c r="AL180" s="13"/>
    </row>
    <row r="181" spans="1:38" x14ac:dyDescent="0.25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9"/>
      <c r="T181" s="19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  <c r="AG181" s="13"/>
      <c r="AH181" s="13"/>
      <c r="AI181" s="13"/>
      <c r="AJ181" s="13"/>
      <c r="AK181" s="13"/>
      <c r="AL181" s="13"/>
    </row>
    <row r="182" spans="1:38" x14ac:dyDescent="0.25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9"/>
      <c r="T182" s="19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  <c r="AI182" s="13"/>
      <c r="AJ182" s="13"/>
      <c r="AK182" s="13"/>
      <c r="AL182" s="13"/>
    </row>
    <row r="183" spans="1:38" x14ac:dyDescent="0.25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9"/>
      <c r="T183" s="19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13"/>
      <c r="AK183" s="13"/>
      <c r="AL183" s="13"/>
    </row>
    <row r="184" spans="1:38" x14ac:dyDescent="0.25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9"/>
      <c r="T184" s="19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  <c r="AI184" s="13"/>
      <c r="AJ184" s="13"/>
      <c r="AK184" s="13"/>
      <c r="AL184" s="13"/>
    </row>
    <row r="185" spans="1:38" x14ac:dyDescent="0.25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9"/>
      <c r="T185" s="19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  <c r="AI185" s="13"/>
      <c r="AJ185" s="13"/>
      <c r="AK185" s="13"/>
      <c r="AL185" s="13"/>
    </row>
  </sheetData>
  <sheetProtection password="CE28" sheet="1" formatCells="0" formatRows="0" selectLockedCells="1"/>
  <mergeCells count="158">
    <mergeCell ref="A56:AL56"/>
    <mergeCell ref="A59:AL59"/>
    <mergeCell ref="O101:T101"/>
    <mergeCell ref="AB146:AI146"/>
    <mergeCell ref="A83:Q95"/>
    <mergeCell ref="A57:AL57"/>
    <mergeCell ref="A58:AL58"/>
    <mergeCell ref="AJ113:AL115"/>
    <mergeCell ref="A69:Q74"/>
    <mergeCell ref="A63:S63"/>
    <mergeCell ref="A62:AL62"/>
    <mergeCell ref="D113:X115"/>
    <mergeCell ref="Y113:Z115"/>
    <mergeCell ref="A68:Q68"/>
    <mergeCell ref="T66:AL67"/>
    <mergeCell ref="T78:Z78"/>
    <mergeCell ref="B100:C100"/>
    <mergeCell ref="E100:J100"/>
    <mergeCell ref="S98:Y98"/>
    <mergeCell ref="V84:AL85"/>
    <mergeCell ref="V87:AL88"/>
    <mergeCell ref="V89:AL89"/>
    <mergeCell ref="T80:Z80"/>
    <mergeCell ref="T69:AL72"/>
    <mergeCell ref="A50:AL50"/>
    <mergeCell ref="A51:AL51"/>
    <mergeCell ref="K33:AK33"/>
    <mergeCell ref="A28:Q30"/>
    <mergeCell ref="A55:AL55"/>
    <mergeCell ref="A53:AL53"/>
    <mergeCell ref="A45:AL45"/>
    <mergeCell ref="A47:AL47"/>
    <mergeCell ref="A48:AL48"/>
    <mergeCell ref="A49:AL49"/>
    <mergeCell ref="A43:AM43"/>
    <mergeCell ref="A44:AM44"/>
    <mergeCell ref="A34:AM34"/>
    <mergeCell ref="A40:AL40"/>
    <mergeCell ref="A41:AL41"/>
    <mergeCell ref="A52:AL52"/>
    <mergeCell ref="A54:AL54"/>
    <mergeCell ref="I144:AL144"/>
    <mergeCell ref="AA109:AC112"/>
    <mergeCell ref="AJ109:AL112"/>
    <mergeCell ref="W101:AA101"/>
    <mergeCell ref="A78:G78"/>
    <mergeCell ref="T63:AL63"/>
    <mergeCell ref="A134:Q141"/>
    <mergeCell ref="AG135:AL135"/>
    <mergeCell ref="I143:AL143"/>
    <mergeCell ref="AF134:AL134"/>
    <mergeCell ref="A113:C115"/>
    <mergeCell ref="A65:K65"/>
    <mergeCell ref="A64:Q64"/>
    <mergeCell ref="T73:AL74"/>
    <mergeCell ref="V83:AL83"/>
    <mergeCell ref="AG109:AI112"/>
    <mergeCell ref="A109:C112"/>
    <mergeCell ref="A76:Q76"/>
    <mergeCell ref="A131:AM131"/>
    <mergeCell ref="T64:AM64"/>
    <mergeCell ref="A66:Q66"/>
    <mergeCell ref="A67:Q67"/>
    <mergeCell ref="T68:AM68"/>
    <mergeCell ref="D109:X112"/>
    <mergeCell ref="A19:AL19"/>
    <mergeCell ref="M37:AL37"/>
    <mergeCell ref="A37:L37"/>
    <mergeCell ref="A39:AL39"/>
    <mergeCell ref="A36:AM36"/>
    <mergeCell ref="A13:AL13"/>
    <mergeCell ref="A15:AL15"/>
    <mergeCell ref="M20:N20"/>
    <mergeCell ref="AI28:AL30"/>
    <mergeCell ref="R32:AK32"/>
    <mergeCell ref="R28:T30"/>
    <mergeCell ref="U28:Y30"/>
    <mergeCell ref="A26:Q27"/>
    <mergeCell ref="R26:T27"/>
    <mergeCell ref="U26:Y27"/>
    <mergeCell ref="Z26:AD27"/>
    <mergeCell ref="AE26:AH27"/>
    <mergeCell ref="A25:AL25"/>
    <mergeCell ref="Z28:AD30"/>
    <mergeCell ref="AE28:AH30"/>
    <mergeCell ref="L14:AL14"/>
    <mergeCell ref="AI26:AL27"/>
    <mergeCell ref="A35:AM35"/>
    <mergeCell ref="AG159:AI159"/>
    <mergeCell ref="V1:AD1"/>
    <mergeCell ref="A42:AM42"/>
    <mergeCell ref="A3:H3"/>
    <mergeCell ref="A17:AL17"/>
    <mergeCell ref="A4:AL4"/>
    <mergeCell ref="A38:AL38"/>
    <mergeCell ref="A21:AM21"/>
    <mergeCell ref="A22:AM22"/>
    <mergeCell ref="A24:AM24"/>
    <mergeCell ref="A23:AL23"/>
    <mergeCell ref="A10:AL10"/>
    <mergeCell ref="L7:AL7"/>
    <mergeCell ref="AJ3:AL3"/>
    <mergeCell ref="I9:AL9"/>
    <mergeCell ref="A8:N8"/>
    <mergeCell ref="A11:AL11"/>
    <mergeCell ref="A2:AM2"/>
    <mergeCell ref="A6:AK6"/>
    <mergeCell ref="A9:G9"/>
    <mergeCell ref="A5:AL5"/>
    <mergeCell ref="O8:AL8"/>
    <mergeCell ref="AD3:AI3"/>
    <mergeCell ref="P12:AL12"/>
    <mergeCell ref="A147:AL150"/>
    <mergeCell ref="A152:C155"/>
    <mergeCell ref="D152:X155"/>
    <mergeCell ref="I145:AL145"/>
    <mergeCell ref="AG156:AI158"/>
    <mergeCell ref="AJ156:AL158"/>
    <mergeCell ref="AD156:AF158"/>
    <mergeCell ref="AF169:AL169"/>
    <mergeCell ref="AJ152:AL155"/>
    <mergeCell ref="U169:AE169"/>
    <mergeCell ref="A161:G161"/>
    <mergeCell ref="H161:AL161"/>
    <mergeCell ref="A162:G162"/>
    <mergeCell ref="H162:AL162"/>
    <mergeCell ref="AJ159:AL159"/>
    <mergeCell ref="Y152:Z155"/>
    <mergeCell ref="AA152:AC155"/>
    <mergeCell ref="AD152:AF155"/>
    <mergeCell ref="AG152:AI155"/>
    <mergeCell ref="A156:C158"/>
    <mergeCell ref="D156:X158"/>
    <mergeCell ref="Y156:Z158"/>
    <mergeCell ref="AA156:AC158"/>
    <mergeCell ref="AD159:AF159"/>
    <mergeCell ref="A60:AL60"/>
    <mergeCell ref="A61:AL61"/>
    <mergeCell ref="V128:AH128"/>
    <mergeCell ref="A102:AL105"/>
    <mergeCell ref="AA113:AC115"/>
    <mergeCell ref="AD113:AF115"/>
    <mergeCell ref="J121:S121"/>
    <mergeCell ref="U121:AL121"/>
    <mergeCell ref="A128:H128"/>
    <mergeCell ref="V126:AL126"/>
    <mergeCell ref="H119:AL119"/>
    <mergeCell ref="H118:AL118"/>
    <mergeCell ref="A118:G118"/>
    <mergeCell ref="AD116:AF116"/>
    <mergeCell ref="AG116:AI116"/>
    <mergeCell ref="AJ116:AL116"/>
    <mergeCell ref="Y109:Z112"/>
    <mergeCell ref="AD109:AF112"/>
    <mergeCell ref="A80:G80"/>
    <mergeCell ref="K78:R78"/>
    <mergeCell ref="V90:AL96"/>
    <mergeCell ref="AG113:AI115"/>
  </mergeCells>
  <printOptions horizontalCentered="1"/>
  <pageMargins left="0.70866141732283472" right="0.43307086614173229" top="0.55118110236220474" bottom="0.55118110236220474" header="0" footer="0"/>
  <pageSetup paperSize="9" scale="98" fitToHeight="0" orientation="portrait" blackAndWhite="1" r:id="rId1"/>
  <headerFooter differentFirst="1"/>
  <rowBreaks count="2" manualBreakCount="2">
    <brk id="81" max="38" man="1"/>
    <brk id="130" max="1638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8"/>
  <sheetViews>
    <sheetView workbookViewId="0">
      <selection activeCell="G5" sqref="G5"/>
    </sheetView>
  </sheetViews>
  <sheetFormatPr defaultRowHeight="12.75" x14ac:dyDescent="0.2"/>
  <cols>
    <col min="1" max="1" width="3.85546875" style="3" customWidth="1"/>
    <col min="2" max="2" width="20.85546875" style="3" customWidth="1"/>
    <col min="3" max="3" width="120.7109375" style="3" customWidth="1"/>
    <col min="4" max="16384" width="9.140625" style="3"/>
  </cols>
  <sheetData>
    <row r="1" spans="2:17" s="1" customFormat="1" ht="18" x14ac:dyDescent="0.25">
      <c r="B1" s="1" t="s">
        <v>20</v>
      </c>
    </row>
    <row r="2" spans="2:17" x14ac:dyDescent="0.2">
      <c r="B2" s="2" t="s">
        <v>21</v>
      </c>
    </row>
    <row r="3" spans="2:17" x14ac:dyDescent="0.2">
      <c r="C3" s="2"/>
    </row>
    <row r="4" spans="2:17" s="6" customFormat="1" x14ac:dyDescent="0.2">
      <c r="B4" s="4" t="s">
        <v>22</v>
      </c>
      <c r="C4" s="5" t="s">
        <v>23</v>
      </c>
      <c r="G4" s="3"/>
      <c r="H4" s="3"/>
      <c r="I4" s="3"/>
      <c r="K4" s="3"/>
      <c r="L4" s="3"/>
      <c r="M4" s="3"/>
      <c r="N4" s="3"/>
    </row>
    <row r="5" spans="2:17" x14ac:dyDescent="0.2">
      <c r="B5" s="7">
        <v>0.74</v>
      </c>
      <c r="C5" s="8" t="str">
        <f>SUBSTITUTE(PROPER(INDEX(n_4,MID(TEXT(B5,n0),1,1)+1)&amp;INDEX(n0x,MID(TEXT(B5,n0),2,1)+1,MID(TEXT(B5,n0),3,1)+1)&amp;IF(-MID(TEXT(B5,n0),1,3),"миллиард"&amp;VLOOKUP(MID(TEXT(B5,n0),3,1)*AND(MID(TEXT(B5,n0),2,1)-1),мил,2),"")&amp;INDEX(n_4,MID(TEXT(B5,n0),4,1)+1)&amp;INDEX(n0x,MID(TEXT(B5,n0),5,1)+1,MID(TEXT(B5,n0),6,1)+1)&amp;IF(-MID(TEXT(B5,n0),4,3),"миллион"&amp;VLOOKUP(MID(TEXT(B5,n0),6,1)*AND(MID(TEXT(B5,n0),5,1)-1),мил,2),"")&amp;INDEX(n_4,MID(TEXT(B5,n0),7,1)+1)&amp;INDEX(n1x,MID(TEXT(B5,n0),8,1)+1,MID(TEXT(B5,n0),9,1)+1)&amp;IF(-MID(TEXT(B5,n0),7,3),VLOOKUP(MID(TEXT(B5,n0),9,1)*AND(MID(TEXT(B5,n0),8,1)-1),тыс,2),"")&amp;INDEX(n_4,MID(TEXT(B5,n0),10,1)+1)&amp;INDEX(n0x,MID(TEXT(B5,n0),11,1)+1,MID(TEXT(B5,n0),12,1)+1)),"z"," ")&amp;IF(TRUNC(TEXT(B5,n0)),"","Ноль ")&amp;"рубл"&amp;VLOOKUP(MOD(MAX(MOD(MID(TEXT(B5,n0),11,2)-11,100),9),10),{0,"ь ";1,"я ";4,"ей "},2)&amp;RIGHT(TEXT(B5,n0),2)&amp;" копе"&amp;VLOOKUP(MOD(MAX(MOD(RIGHT(TEXT(B5,n0),2)-11,100),9),10),{0,"йка";1,"йки";4,"ек"},2)</f>
        <v>Ноль рублей 74 копейки</v>
      </c>
    </row>
    <row r="6" spans="2:17" x14ac:dyDescent="0.2">
      <c r="B6" s="7">
        <v>1</v>
      </c>
      <c r="C6" s="8" t="str">
        <f>SUBSTITUTE(PROPER(INDEX(n_4,MID(TEXT(B6,n0),1,1)+1)&amp;INDEX(n0x,MID(TEXT(B6,n0),2,1)+1,MID(TEXT(B6,n0),3,1)+1)&amp;IF(-MID(TEXT(B6,n0),1,3),"миллиард"&amp;VLOOKUP(MID(TEXT(B6,n0),3,1)*AND(MID(TEXT(B6,n0),2,1)-1),мил,2),"")&amp;INDEX(n_4,MID(TEXT(B6,n0),4,1)+1)&amp;INDEX(n0x,MID(TEXT(B6,n0),5,1)+1,MID(TEXT(B6,n0),6,1)+1)&amp;IF(-MID(TEXT(B6,n0),4,3),"миллион"&amp;VLOOKUP(MID(TEXT(B6,n0),6,1)*AND(MID(TEXT(B6,n0),5,1)-1),мил,2),"")&amp;INDEX(n_4,MID(TEXT(B6,n0),7,1)+1)&amp;INDEX(n1x,MID(TEXT(B6,n0),8,1)+1,MID(TEXT(B6,n0),9,1)+1)&amp;IF(-MID(TEXT(B6,n0),7,3),VLOOKUP(MID(TEXT(B6,n0),9,1)*AND(MID(TEXT(B6,n0),8,1)-1),тыс,2),"")&amp;INDEX(n_4,MID(TEXT(B6,n0),10,1)+1)&amp;INDEX(n0x,MID(TEXT(B6,n0),11,1)+1,MID(TEXT(B6,n0),12,1)+1)),"z"," ")&amp;IF(TRUNC(TEXT(B6,n0)),"","Ноль ")&amp;"рубл"&amp;VLOOKUP(MOD(MAX(MOD(MID(TEXT(B6,n0),11,2)-11,100),9),10),{0,"ь ";1,"я ";4,"ей "},2)&amp;RIGHT(TEXT(B6,n0),2)&amp;" копе"&amp;VLOOKUP(MOD(MAX(MOD(RIGHT(TEXT(B6,n0),2)-11,100),9),10),{0,"йка";1,"йки";4,"ек"},2)</f>
        <v>Один рубль 00 копеек</v>
      </c>
    </row>
    <row r="7" spans="2:17" x14ac:dyDescent="0.2">
      <c r="B7" s="7">
        <v>2.61</v>
      </c>
      <c r="C7" s="8" t="str">
        <f>SUBSTITUTE(PROPER(INDEX(n_4,MID(TEXT(B7,n0),1,1)+1)&amp;INDEX(n0x,MID(TEXT(B7,n0),2,1)+1,MID(TEXT(B7,n0),3,1)+1)&amp;IF(-MID(TEXT(B7,n0),1,3),"миллиард"&amp;VLOOKUP(MID(TEXT(B7,n0),3,1)*AND(MID(TEXT(B7,n0),2,1)-1),мил,2),"")&amp;INDEX(n_4,MID(TEXT(B7,n0),4,1)+1)&amp;INDEX(n0x,MID(TEXT(B7,n0),5,1)+1,MID(TEXT(B7,n0),6,1)+1)&amp;IF(-MID(TEXT(B7,n0),4,3),"миллион"&amp;VLOOKUP(MID(TEXT(B7,n0),6,1)*AND(MID(TEXT(B7,n0),5,1)-1),мил,2),"")&amp;INDEX(n_4,MID(TEXT(B7,n0),7,1)+1)&amp;INDEX(n1x,MID(TEXT(B7,n0),8,1)+1,MID(TEXT(B7,n0),9,1)+1)&amp;IF(-MID(TEXT(B7,n0),7,3),VLOOKUP(MID(TEXT(B7,n0),9,1)*AND(MID(TEXT(B7,n0),8,1)-1),тыс,2),"")&amp;INDEX(n_4,MID(TEXT(B7,n0),10,1)+1)&amp;INDEX(n0x,MID(TEXT(B7,n0),11,1)+1,MID(TEXT(B7,n0),12,1)+1)),"z"," ")&amp;IF(TRUNC(TEXT(B7,n0)),"","Ноль ")&amp;"рубл"&amp;VLOOKUP(MOD(MAX(MOD(MID(TEXT(B7,n0),11,2)-11,100),9),10),{0,"ь ";1,"я ";4,"ей "},2)&amp;RIGHT(TEXT(B7,n0),2)&amp;" копе"&amp;VLOOKUP(MOD(MAX(MOD(RIGHT(TEXT(B7,n0),2)-11,100),9),10),{0,"йка";1,"йки";4,"ек"},2)</f>
        <v>Два рубля 61 копейка</v>
      </c>
    </row>
    <row r="8" spans="2:17" x14ac:dyDescent="0.2">
      <c r="B8" s="7">
        <v>17.22</v>
      </c>
      <c r="C8" s="8" t="str">
        <f>SUBSTITUTE(PROPER(INDEX(n_4,MID(TEXT(B8,n0),1,1)+1)&amp;INDEX(n0x,MID(TEXT(B8,n0),2,1)+1,MID(TEXT(B8,n0),3,1)+1)&amp;IF(-MID(TEXT(B8,n0),1,3),"миллиард"&amp;VLOOKUP(MID(TEXT(B8,n0),3,1)*AND(MID(TEXT(B8,n0),2,1)-1),мил,2),"")&amp;INDEX(n_4,MID(TEXT(B8,n0),4,1)+1)&amp;INDEX(n0x,MID(TEXT(B8,n0),5,1)+1,MID(TEXT(B8,n0),6,1)+1)&amp;IF(-MID(TEXT(B8,n0),4,3),"миллион"&amp;VLOOKUP(MID(TEXT(B8,n0),6,1)*AND(MID(TEXT(B8,n0),5,1)-1),мил,2),"")&amp;INDEX(n_4,MID(TEXT(B8,n0),7,1)+1)&amp;INDEX(n1x,MID(TEXT(B8,n0),8,1)+1,MID(TEXT(B8,n0),9,1)+1)&amp;IF(-MID(TEXT(B8,n0),7,3),VLOOKUP(MID(TEXT(B8,n0),9,1)*AND(MID(TEXT(B8,n0),8,1)-1),тыс,2),"")&amp;INDEX(n_4,MID(TEXT(B8,n0),10,1)+1)&amp;INDEX(n0x,MID(TEXT(B8,n0),11,1)+1,MID(TEXT(B8,n0),12,1)+1)),"z"," ")&amp;IF(TRUNC(TEXT(B8,n0)),"","Ноль ")&amp;"рубл"&amp;VLOOKUP(MOD(MAX(MOD(MID(TEXT(B8,n0),11,2)-11,100),9),10),{0,"ь ";1,"я ";4,"ей "},2)&amp;RIGHT(TEXT(B8,n0),2)&amp;" копе"&amp;VLOOKUP(MOD(MAX(MOD(RIGHT(TEXT(B8,n0),2)-11,100),9),10),{0,"йка";1,"йки";4,"ек"},2)</f>
        <v>Семнадцать рублей 22 копейки</v>
      </c>
    </row>
    <row r="9" spans="2:17" x14ac:dyDescent="0.2">
      <c r="B9" s="7">
        <v>21</v>
      </c>
      <c r="C9" s="8" t="str">
        <f>SUBSTITUTE(PROPER(INDEX(n_4,MID(TEXT(B9,n0),1,1)+1)&amp;INDEX(n0x,MID(TEXT(B9,n0),2,1)+1,MID(TEXT(B9,n0),3,1)+1)&amp;IF(-MID(TEXT(B9,n0),1,3),"миллиард"&amp;VLOOKUP(MID(TEXT(B9,n0),3,1)*AND(MID(TEXT(B9,n0),2,1)-1),мил,2),"")&amp;INDEX(n_4,MID(TEXT(B9,n0),4,1)+1)&amp;INDEX(n0x,MID(TEXT(B9,n0),5,1)+1,MID(TEXT(B9,n0),6,1)+1)&amp;IF(-MID(TEXT(B9,n0),4,3),"миллион"&amp;VLOOKUP(MID(TEXT(B9,n0),6,1)*AND(MID(TEXT(B9,n0),5,1)-1),мил,2),"")&amp;INDEX(n_4,MID(TEXT(B9,n0),7,1)+1)&amp;INDEX(n1x,MID(TEXT(B9,n0),8,1)+1,MID(TEXT(B9,n0),9,1)+1)&amp;IF(-MID(TEXT(B9,n0),7,3),VLOOKUP(MID(TEXT(B9,n0),9,1)*AND(MID(TEXT(B9,n0),8,1)-1),тыс,2),"")&amp;INDEX(n_4,MID(TEXT(B9,n0),10,1)+1)&amp;INDEX(n0x,MID(TEXT(B9,n0),11,1)+1,MID(TEXT(B9,n0),12,1)+1)),"z"," ")&amp;IF(TRUNC(TEXT(B9,n0)),"","Ноль ")&amp;"рубл"&amp;VLOOKUP(MOD(MAX(MOD(MID(TEXT(B9,n0),11,2)-11,100),9),10),{0,"ь ";1,"я ";4,"ей "},2)&amp;RIGHT(TEXT(B9,n0),2)&amp;" копе"&amp;VLOOKUP(MOD(MAX(MOD(RIGHT(TEXT(B9,n0),2)-11,100),9),10),{0,"йка";1,"йки";4,"ек"},2)</f>
        <v>Двадцать один рубль 00 копеек</v>
      </c>
    </row>
    <row r="10" spans="2:17" x14ac:dyDescent="0.2">
      <c r="B10" s="7">
        <v>183.7</v>
      </c>
      <c r="C10" s="8" t="str">
        <f>SUBSTITUTE(PROPER(INDEX(n_4,MID(TEXT(B10,n0),1,1)+1)&amp;INDEX(n0x,MID(TEXT(B10,n0),2,1)+1,MID(TEXT(B10,n0),3,1)+1)&amp;IF(-MID(TEXT(B10,n0),1,3),"миллиард"&amp;VLOOKUP(MID(TEXT(B10,n0),3,1)*AND(MID(TEXT(B10,n0),2,1)-1),мил,2),"")&amp;INDEX(n_4,MID(TEXT(B10,n0),4,1)+1)&amp;INDEX(n0x,MID(TEXT(B10,n0),5,1)+1,MID(TEXT(B10,n0),6,1)+1)&amp;IF(-MID(TEXT(B10,n0),4,3),"миллион"&amp;VLOOKUP(MID(TEXT(B10,n0),6,1)*AND(MID(TEXT(B10,n0),5,1)-1),мил,2),"")&amp;INDEX(n_4,MID(TEXT(B10,n0),7,1)+1)&amp;INDEX(n1x,MID(TEXT(B10,n0),8,1)+1,MID(TEXT(B10,n0),9,1)+1)&amp;IF(-MID(TEXT(B10,n0),7,3),VLOOKUP(MID(TEXT(B10,n0),9,1)*AND(MID(TEXT(B10,n0),8,1)-1),тыс,2),"")&amp;INDEX(n_4,MID(TEXT(B10,n0),10,1)+1)&amp;INDEX(n0x,MID(TEXT(B10,n0),11,1)+1,MID(TEXT(B10,n0),12,1)+1)),"z"," ")&amp;IF(TRUNC(TEXT(B10,n0)),"","Ноль ")&amp;"рубл"&amp;VLOOKUP(MOD(MAX(MOD(MID(TEXT(B10,n0),11,2)-11,100),9),10),{0,"ь ";1,"я ";4,"ей "},2)&amp;RIGHT(TEXT(B10,n0),2)&amp;" копе"&amp;VLOOKUP(MOD(MAX(MOD(RIGHT(TEXT(B10,n0),2)-11,100),9),10),{0,"йка";1,"йки";4,"ек"},2)</f>
        <v>Сто восемьдесят три рубля 70 копеек</v>
      </c>
    </row>
    <row r="11" spans="2:17" x14ac:dyDescent="0.2">
      <c r="B11" s="7">
        <v>1056.1300000000001</v>
      </c>
      <c r="C11" s="8" t="str">
        <f>SUBSTITUTE(PROPER(INDEX(n_4,MID(TEXT(B11,n0),1,1)+1)&amp;INDEX(n0x,MID(TEXT(B11,n0),2,1)+1,MID(TEXT(B11,n0),3,1)+1)&amp;IF(-MID(TEXT(B11,n0),1,3),"миллиард"&amp;VLOOKUP(MID(TEXT(B11,n0),3,1)*AND(MID(TEXT(B11,n0),2,1)-1),мил,2),"")&amp;INDEX(n_4,MID(TEXT(B11,n0),4,1)+1)&amp;INDEX(n0x,MID(TEXT(B11,n0),5,1)+1,MID(TEXT(B11,n0),6,1)+1)&amp;IF(-MID(TEXT(B11,n0),4,3),"миллион"&amp;VLOOKUP(MID(TEXT(B11,n0),6,1)*AND(MID(TEXT(B11,n0),5,1)-1),мил,2),"")&amp;INDEX(n_4,MID(TEXT(B11,n0),7,1)+1)&amp;INDEX(n1x,MID(TEXT(B11,n0),8,1)+1,MID(TEXT(B11,n0),9,1)+1)&amp;IF(-MID(TEXT(B11,n0),7,3),VLOOKUP(MID(TEXT(B11,n0),9,1)*AND(MID(TEXT(B11,n0),8,1)-1),тыс,2),"")&amp;INDEX(n_4,MID(TEXT(B11,n0),10,1)+1)&amp;INDEX(n0x,MID(TEXT(B11,n0),11,1)+1,MID(TEXT(B11,n0),12,1)+1)),"z"," ")&amp;IF(TRUNC(TEXT(B11,n0)),"","Ноль ")&amp;"рубл"&amp;VLOOKUP(MOD(MAX(MOD(MID(TEXT(B11,n0),11,2)-11,100),9),10),{0,"ь ";1,"я ";4,"ей "},2)&amp;RIGHT(TEXT(B11,n0),2)&amp;" копе"&amp;VLOOKUP(MOD(MAX(MOD(RIGHT(TEXT(B11,n0),2)-11,100),9),10),{0,"йка";1,"йки";4,"ек"},2)</f>
        <v>Одна тысяча пятьдесят шесть рублей 13 копеек</v>
      </c>
    </row>
    <row r="12" spans="2:17" x14ac:dyDescent="0.2">
      <c r="B12" s="7">
        <v>302284.98</v>
      </c>
      <c r="C12" s="8" t="str">
        <f>SUBSTITUTE(PROPER(INDEX(n_4,MID(TEXT(B12,n0),1,1)+1)&amp;INDEX(n0x,MID(TEXT(B12,n0),2,1)+1,MID(TEXT(B12,n0),3,1)+1)&amp;IF(-MID(TEXT(B12,n0),1,3),"миллиард"&amp;VLOOKUP(MID(TEXT(B12,n0),3,1)*AND(MID(TEXT(B12,n0),2,1)-1),мил,2),"")&amp;INDEX(n_4,MID(TEXT(B12,n0),4,1)+1)&amp;INDEX(n0x,MID(TEXT(B12,n0),5,1)+1,MID(TEXT(B12,n0),6,1)+1)&amp;IF(-MID(TEXT(B12,n0),4,3),"миллион"&amp;VLOOKUP(MID(TEXT(B12,n0),6,1)*AND(MID(TEXT(B12,n0),5,1)-1),мил,2),"")&amp;INDEX(n_4,MID(TEXT(B12,n0),7,1)+1)&amp;INDEX(n1x,MID(TEXT(B12,n0),8,1)+1,MID(TEXT(B12,n0),9,1)+1)&amp;IF(-MID(TEXT(B12,n0),7,3),VLOOKUP(MID(TEXT(B12,n0),9,1)*AND(MID(TEXT(B12,n0),8,1)-1),тыс,2),"")&amp;INDEX(n_4,MID(TEXT(B12,n0),10,1)+1)&amp;INDEX(n0x,MID(TEXT(B12,n0),11,1)+1,MID(TEXT(B12,n0),12,1)+1)),"z"," ")&amp;IF(TRUNC(TEXT(B12,n0)),"","Ноль ")&amp;"рубл"&amp;VLOOKUP(MOD(MAX(MOD(MID(TEXT(B12,n0),11,2)-11,100),9),10),{0,"ь ";1,"я ";4,"ей "},2)&amp;RIGHT(TEXT(B12,n0),2)&amp;" копе"&amp;VLOOKUP(MOD(MAX(MOD(RIGHT(TEXT(B12,n0),2)-11,100),9),10),{0,"йка";1,"йки";4,"ек"},2)</f>
        <v>Триста две тысячи двести восемьдесят четыре рубля 98 копеек</v>
      </c>
    </row>
    <row r="13" spans="2:17" x14ac:dyDescent="0.2">
      <c r="B13" s="7">
        <v>4000005</v>
      </c>
      <c r="C13" s="8" t="str">
        <f>SUBSTITUTE(PROPER(INDEX(n_4,MID(TEXT(B13,n0),1,1)+1)&amp;INDEX(n0x,MID(TEXT(B13,n0),2,1)+1,MID(TEXT(B13,n0),3,1)+1)&amp;IF(-MID(TEXT(B13,n0),1,3),"миллиард"&amp;VLOOKUP(MID(TEXT(B13,n0),3,1)*AND(MID(TEXT(B13,n0),2,1)-1),мил,2),"")&amp;INDEX(n_4,MID(TEXT(B13,n0),4,1)+1)&amp;INDEX(n0x,MID(TEXT(B13,n0),5,1)+1,MID(TEXT(B13,n0),6,1)+1)&amp;IF(-MID(TEXT(B13,n0),4,3),"миллион"&amp;VLOOKUP(MID(TEXT(B13,n0),6,1)*AND(MID(TEXT(B13,n0),5,1)-1),мил,2),"")&amp;INDEX(n_4,MID(TEXT(B13,n0),7,1)+1)&amp;INDEX(n1x,MID(TEXT(B13,n0),8,1)+1,MID(TEXT(B13,n0),9,1)+1)&amp;IF(-MID(TEXT(B13,n0),7,3),VLOOKUP(MID(TEXT(B13,n0),9,1)*AND(MID(TEXT(B13,n0),8,1)-1),тыс,2),"")&amp;INDEX(n_4,MID(TEXT(B13,n0),10,1)+1)&amp;INDEX(n0x,MID(TEXT(B13,n0),11,1)+1,MID(TEXT(B13,n0),12,1)+1)),"z"," ")&amp;IF(TRUNC(TEXT(B13,n0)),"","Ноль ")&amp;"рубл"&amp;VLOOKUP(MOD(MAX(MOD(MID(TEXT(B13,n0),11,2)-11,100),9),10),{0,"ь ";1,"я ";4,"ей "},2)&amp;RIGHT(TEXT(B13,n0),2)&amp;" копе"&amp;VLOOKUP(MOD(MAX(MOD(RIGHT(TEXT(B13,n0),2)-11,100),9),10),{0,"йка";1,"йки";4,"ек"},2)</f>
        <v>Четыре миллиона пять рублей 00 копеек</v>
      </c>
    </row>
    <row r="14" spans="2:17" x14ac:dyDescent="0.2">
      <c r="B14" s="7">
        <v>11111111.109999999</v>
      </c>
      <c r="C14" s="8" t="str">
        <f>SUBSTITUTE(PROPER(INDEX(n_4,MID(TEXT(B14,n0),1,1)+1)&amp;INDEX(n0x,MID(TEXT(B14,n0),2,1)+1,MID(TEXT(B14,n0),3,1)+1)&amp;IF(-MID(TEXT(B14,n0),1,3),"миллиард"&amp;VLOOKUP(MID(TEXT(B14,n0),3,1)*AND(MID(TEXT(B14,n0),2,1)-1),мил,2),"")&amp;INDEX(n_4,MID(TEXT(B14,n0),4,1)+1)&amp;INDEX(n0x,MID(TEXT(B14,n0),5,1)+1,MID(TEXT(B14,n0),6,1)+1)&amp;IF(-MID(TEXT(B14,n0),4,3),"миллион"&amp;VLOOKUP(MID(TEXT(B14,n0),6,1)*AND(MID(TEXT(B14,n0),5,1)-1),мил,2),"")&amp;INDEX(n_4,MID(TEXT(B14,n0),7,1)+1)&amp;INDEX(n1x,MID(TEXT(B14,n0),8,1)+1,MID(TEXT(B14,n0),9,1)+1)&amp;IF(-MID(TEXT(B14,n0),7,3),VLOOKUP(MID(TEXT(B14,n0),9,1)*AND(MID(TEXT(B14,n0),8,1)-1),тыс,2),"")&amp;INDEX(n_4,MID(TEXT(B14,n0),10,1)+1)&amp;INDEX(n0x,MID(TEXT(B14,n0),11,1)+1,MID(TEXT(B14,n0),12,1)+1)),"z"," ")&amp;IF(TRUNC(TEXT(B14,n0)),"","Ноль ")&amp;"рубл"&amp;VLOOKUP(MOD(MAX(MOD(MID(TEXT(B14,n0),11,2)-11,100),9),10),{0,"ь ";1,"я ";4,"ей "},2)&amp;RIGHT(TEXT(B14,n0),2)&amp;" копе"&amp;VLOOKUP(MOD(MAX(MOD(RIGHT(TEXT(B14,n0),2)-11,100),9),10),{0,"йка";1,"йки";4,"ек"},2)</f>
        <v>Одиннадцать миллионов сто одиннадцать тысяч сто одиннадцать рублей 11 копеек</v>
      </c>
    </row>
    <row r="15" spans="2:17" x14ac:dyDescent="0.2">
      <c r="B15" s="7">
        <v>123456789.31999999</v>
      </c>
      <c r="C15" s="8" t="str">
        <f>SUBSTITUTE(PROPER(INDEX(n_4,MID(TEXT(B15,n0),1,1)+1)&amp;INDEX(n0x,MID(TEXT(B15,n0),2,1)+1,MID(TEXT(B15,n0),3,1)+1)&amp;IF(-MID(TEXT(B15,n0),1,3),"миллиард"&amp;VLOOKUP(MID(TEXT(B15,n0),3,1)*AND(MID(TEXT(B15,n0),2,1)-1),мил,2),"")&amp;INDEX(n_4,MID(TEXT(B15,n0),4,1)+1)&amp;INDEX(n0x,MID(TEXT(B15,n0),5,1)+1,MID(TEXT(B15,n0),6,1)+1)&amp;IF(-MID(TEXT(B15,n0),4,3),"миллион"&amp;VLOOKUP(MID(TEXT(B15,n0),6,1)*AND(MID(TEXT(B15,n0),5,1)-1),мил,2),"")&amp;INDEX(n_4,MID(TEXT(B15,n0),7,1)+1)&amp;INDEX(n1x,MID(TEXT(B15,n0),8,1)+1,MID(TEXT(B15,n0),9,1)+1)&amp;IF(-MID(TEXT(B15,n0),7,3),VLOOKUP(MID(TEXT(B15,n0),9,1)*AND(MID(TEXT(B15,n0),8,1)-1),тыс,2),"")&amp;INDEX(n_4,MID(TEXT(B15,n0),10,1)+1)&amp;INDEX(n0x,MID(TEXT(B15,n0),11,1)+1,MID(TEXT(B15,n0),12,1)+1)),"z"," ")&amp;IF(TRUNC(TEXT(B15,n0)),"","Ноль ")&amp;"рубл"&amp;VLOOKUP(MOD(MAX(MOD(MID(TEXT(B15,n0),11,2)-11,100),9),10),{0,"ь ";1,"я ";4,"ей "},2)&amp;RIGHT(TEXT(B15,n0),2)&amp;" копе"&amp;VLOOKUP(MOD(MAX(MOD(RIGHT(TEXT(B15,n0),2)-11,100),9),10),{0,"йка";1,"йки";4,"ек"},2)</f>
        <v>Сто двадцать три миллиона четыреста пятьдесят шесть тысяч семьсот восемьдесят девять рублей 32 копейки</v>
      </c>
    </row>
    <row r="16" spans="2:17" x14ac:dyDescent="0.2">
      <c r="B16" s="7">
        <v>123456789012.34</v>
      </c>
      <c r="C16" s="8" t="str">
        <f>SUBSTITUTE(PROPER(INDEX(n_4,MID(TEXT(B16,n0),1,1)+1)&amp;INDEX(n0x,MID(TEXT(B16,n0),2,1)+1,MID(TEXT(B16,n0),3,1)+1)&amp;IF(-MID(TEXT(B16,n0),1,3),"миллиард"&amp;VLOOKUP(MID(TEXT(B16,n0),3,1)*AND(MID(TEXT(B16,n0),2,1)-1),мил,2),"")&amp;INDEX(n_4,MID(TEXT(B16,n0),4,1)+1)&amp;INDEX(n0x,MID(TEXT(B16,n0),5,1)+1,MID(TEXT(B16,n0),6,1)+1)&amp;IF(-MID(TEXT(B16,n0),4,3),"миллион"&amp;VLOOKUP(MID(TEXT(B16,n0),6,1)*AND(MID(TEXT(B16,n0),5,1)-1),мил,2),"")&amp;INDEX(n_4,MID(TEXT(B16,n0),7,1)+1)&amp;INDEX(n1x,MID(TEXT(B16,n0),8,1)+1,MID(TEXT(B16,n0),9,1)+1)&amp;IF(-MID(TEXT(B16,n0),7,3),VLOOKUP(MID(TEXT(B16,n0),9,1)*AND(MID(TEXT(B16,n0),8,1)-1),тыс,2),"")&amp;INDEX(n_4,MID(TEXT(B16,n0),10,1)+1)&amp;INDEX(n0x,MID(TEXT(B16,n0),11,1)+1,MID(TEXT(B16,n0),12,1)+1)),"z"," ")&amp;IF(TRUNC(TEXT(B16,n0)),"","Ноль ")&amp;"рубл"&amp;VLOOKUP(MOD(MAX(MOD(MID(TEXT(B16,n0),11,2)-11,100),9),10),{0,"ь ";1,"я ";4,"ей "},2)&amp;RIGHT(TEXT(B16,n0),2)&amp;" копе"&amp;VLOOKUP(MOD(MAX(MOD(RIGHT(TEXT(B16,n0),2)-11,100),9),10),{0,"йка";1,"йки";4,"ек"},2)</f>
        <v>Сто двадцать три миллиарда четыреста пятьдесят шесть миллионов семьсот восемьдесят девять тысяч двенадцать рублей 34 копейки</v>
      </c>
      <c r="Q16" s="9"/>
    </row>
    <row r="17" spans="2:14" s="6" customFormat="1" ht="27" customHeight="1" x14ac:dyDescent="0.2">
      <c r="B17" s="10" t="s">
        <v>24</v>
      </c>
      <c r="C17" s="8"/>
      <c r="K17" s="3"/>
      <c r="L17" s="3"/>
      <c r="M17" s="3"/>
      <c r="N17" s="3"/>
    </row>
    <row r="18" spans="2:14" x14ac:dyDescent="0.2">
      <c r="B18" s="7">
        <f ca="1">ROUND((RAND()*1000000),2)</f>
        <v>561987.36</v>
      </c>
      <c r="C18" s="8" t="str">
        <f ca="1">SUBSTITUTE(PROPER(INDEX(n_4,MID(TEXT(B18,n0),1,1)+1)&amp;INDEX(n0x,MID(TEXT(B18,n0),2,1)+1,MID(TEXT(B18,n0),3,1)+1)&amp;IF(-MID(TEXT(B18,n0),1,3),"миллиард"&amp;VLOOKUP(MID(TEXT(B18,n0),3,1)*AND(MID(TEXT(B18,n0),2,1)-1),мил,2),"")&amp;INDEX(n_4,MID(TEXT(B18,n0),4,1)+1)&amp;INDEX(n0x,MID(TEXT(B18,n0),5,1)+1,MID(TEXT(B18,n0),6,1)+1)&amp;IF(-MID(TEXT(B18,n0),4,3),"миллион"&amp;VLOOKUP(MID(TEXT(B18,n0),6,1)*AND(MID(TEXT(B18,n0),5,1)-1),мил,2),"")&amp;INDEX(n_4,MID(TEXT(B18,n0),7,1)+1)&amp;INDEX(n1x,MID(TEXT(B18,n0),8,1)+1,MID(TEXT(B18,n0),9,1)+1)&amp;IF(-MID(TEXT(B18,n0),7,3),VLOOKUP(MID(TEXT(B18,n0),9,1)*AND(MID(TEXT(B18,n0),8,1)-1),тыс,2),"")&amp;INDEX(n_4,MID(TEXT(B18,n0),10,1)+1)&amp;INDEX(n0x,MID(TEXT(B18,n0),11,1)+1,MID(TEXT(B18,n0),12,1)+1)),"z"," ")&amp;IF(TRUNC(TEXT(B18,n0)),"","Ноль ")&amp;"рубл"&amp;VLOOKUP(MOD(MAX(MOD(MID(TEXT(B18,n0),11,2)-11,100),9),10),{0,"ь ";1,"я ";4,"ей "},2)&amp;RIGHT(TEXT(B18,n0),2)&amp;" копе"&amp;VLOOKUP(MOD(MAX(MOD(RIGHT(TEXT(B18,n0),2)-11,100),9),10),{0,"йка";1,"йки";4,"ек"},2)</f>
        <v>Пятьсот шестьдесят одна тысяча девятьсот восемьдесят семь рублей 36 копеек</v>
      </c>
    </row>
    <row r="19" spans="2:14" x14ac:dyDescent="0.2">
      <c r="B19" s="7">
        <f ca="1">ROUND((RAND()*10000000),2)</f>
        <v>8223144.7300000004</v>
      </c>
      <c r="C19" s="8" t="str">
        <f ca="1">SUBSTITUTE(PROPER(INDEX(n_4,MID(TEXT(B19,n0),1,1)+1)&amp;INDEX(n0x,MID(TEXT(B19,n0),2,1)+1,MID(TEXT(B19,n0),3,1)+1)&amp;IF(-MID(TEXT(B19,n0),1,3),"миллиард"&amp;VLOOKUP(MID(TEXT(B19,n0),3,1)*AND(MID(TEXT(B19,n0),2,1)-1),мил,2),"")&amp;INDEX(n_4,MID(TEXT(B19,n0),4,1)+1)&amp;INDEX(n0x,MID(TEXT(B19,n0),5,1)+1,MID(TEXT(B19,n0),6,1)+1)&amp;IF(-MID(TEXT(B19,n0),4,3),"миллион"&amp;VLOOKUP(MID(TEXT(B19,n0),6,1)*AND(MID(TEXT(B19,n0),5,1)-1),мил,2),"")&amp;INDEX(n_4,MID(TEXT(B19,n0),7,1)+1)&amp;INDEX(n1x,MID(TEXT(B19,n0),8,1)+1,MID(TEXT(B19,n0),9,1)+1)&amp;IF(-MID(TEXT(B19,n0),7,3),VLOOKUP(MID(TEXT(B19,n0),9,1)*AND(MID(TEXT(B19,n0),8,1)-1),тыс,2),"")&amp;INDEX(n_4,MID(TEXT(B19,n0),10,1)+1)&amp;INDEX(n0x,MID(TEXT(B19,n0),11,1)+1,MID(TEXT(B19,n0),12,1)+1)),"z"," ")&amp;IF(TRUNC(TEXT(B19,n0)),"","Ноль ")&amp;"рубл"&amp;VLOOKUP(MOD(MAX(MOD(MID(TEXT(B19,n0),11,2)-11,100),9),10),{0,"ь ";1,"я ";4,"ей "},2)&amp;RIGHT(TEXT(B19,n0),2)&amp;" копе"&amp;VLOOKUP(MOD(MAX(MOD(RIGHT(TEXT(B19,n0),2)-11,100),9),10),{0,"йка";1,"йки";4,"ек"},2)</f>
        <v>Восемь миллионов двести двадцать три тысячи сто сорок четыре рубля 73 копейки</v>
      </c>
    </row>
    <row r="20" spans="2:14" x14ac:dyDescent="0.2">
      <c r="B20" s="7">
        <f ca="1">ROUND((RAND()*100000000),2)</f>
        <v>28827420.600000001</v>
      </c>
      <c r="C20" s="8" t="str">
        <f ca="1">SUBSTITUTE(PROPER(INDEX(n_4,MID(TEXT(B20,n0),1,1)+1)&amp;INDEX(n0x,MID(TEXT(B20,n0),2,1)+1,MID(TEXT(B20,n0),3,1)+1)&amp;IF(-MID(TEXT(B20,n0),1,3),"миллиард"&amp;VLOOKUP(MID(TEXT(B20,n0),3,1)*AND(MID(TEXT(B20,n0),2,1)-1),мил,2),"")&amp;INDEX(n_4,MID(TEXT(B20,n0),4,1)+1)&amp;INDEX(n0x,MID(TEXT(B20,n0),5,1)+1,MID(TEXT(B20,n0),6,1)+1)&amp;IF(-MID(TEXT(B20,n0),4,3),"миллион"&amp;VLOOKUP(MID(TEXT(B20,n0),6,1)*AND(MID(TEXT(B20,n0),5,1)-1),мил,2),"")&amp;INDEX(n_4,MID(TEXT(B20,n0),7,1)+1)&amp;INDEX(n1x,MID(TEXT(B20,n0),8,1)+1,MID(TEXT(B20,n0),9,1)+1)&amp;IF(-MID(TEXT(B20,n0),7,3),VLOOKUP(MID(TEXT(B20,n0),9,1)*AND(MID(TEXT(B20,n0),8,1)-1),тыс,2),"")&amp;INDEX(n_4,MID(TEXT(B20,n0),10,1)+1)&amp;INDEX(n0x,MID(TEXT(B20,n0),11,1)+1,MID(TEXT(B20,n0),12,1)+1)),"z"," ")&amp;IF(TRUNC(TEXT(B20,n0)),"","Ноль ")&amp;"рубл"&amp;VLOOKUP(MOD(MAX(MOD(MID(TEXT(B20,n0),11,2)-11,100),9),10),{0,"ь ";1,"я ";4,"ей "},2)&amp;RIGHT(TEXT(B20,n0),2)&amp;" копе"&amp;VLOOKUP(MOD(MAX(MOD(RIGHT(TEXT(B20,n0),2)-11,100),9),10),{0,"йка";1,"йки";4,"ек"},2)</f>
        <v>Двадцать восемь миллионов восемьсот двадцать семь тысяч четыреста двадцать рублей 60 копеек</v>
      </c>
    </row>
    <row r="21" spans="2:14" x14ac:dyDescent="0.2">
      <c r="B21" s="7">
        <f ca="1">ROUND((RAND()*1000000000),2)</f>
        <v>500883751.57999998</v>
      </c>
      <c r="C21" s="8" t="str">
        <f ca="1">SUBSTITUTE(PROPER(INDEX(n_4,MID(TEXT(B21,n0),1,1)+1)&amp;INDEX(n0x,MID(TEXT(B21,n0),2,1)+1,MID(TEXT(B21,n0),3,1)+1)&amp;IF(-MID(TEXT(B21,n0),1,3),"миллиард"&amp;VLOOKUP(MID(TEXT(B21,n0),3,1)*AND(MID(TEXT(B21,n0),2,1)-1),мил,2),"")&amp;INDEX(n_4,MID(TEXT(B21,n0),4,1)+1)&amp;INDEX(n0x,MID(TEXT(B21,n0),5,1)+1,MID(TEXT(B21,n0),6,1)+1)&amp;IF(-MID(TEXT(B21,n0),4,3),"миллион"&amp;VLOOKUP(MID(TEXT(B21,n0),6,1)*AND(MID(TEXT(B21,n0),5,1)-1),мил,2),"")&amp;INDEX(n_4,MID(TEXT(B21,n0),7,1)+1)&amp;INDEX(n1x,MID(TEXT(B21,n0),8,1)+1,MID(TEXT(B21,n0),9,1)+1)&amp;IF(-MID(TEXT(B21,n0),7,3),VLOOKUP(MID(TEXT(B21,n0),9,1)*AND(MID(TEXT(B21,n0),8,1)-1),тыс,2),"")&amp;INDEX(n_4,MID(TEXT(B21,n0),10,1)+1)&amp;INDEX(n0x,MID(TEXT(B21,n0),11,1)+1,MID(TEXT(B21,n0),12,1)+1)),"z"," ")&amp;IF(TRUNC(TEXT(B21,n0)),"","Ноль ")&amp;"рубл"&amp;VLOOKUP(MOD(MAX(MOD(MID(TEXT(B21,n0),11,2)-11,100),9),10),{0,"ь ";1,"я ";4,"ей "},2)&amp;RIGHT(TEXT(B21,n0),2)&amp;" копе"&amp;VLOOKUP(MOD(MAX(MOD(RIGHT(TEXT(B21,n0),2)-11,100),9),10),{0,"йка";1,"йки";4,"ек"},2)</f>
        <v>Пятьсот миллионов восемьсот восемьдесят три тысячи семьсот пятьдесят один рубль 58 копеек</v>
      </c>
    </row>
    <row r="22" spans="2:14" x14ac:dyDescent="0.2">
      <c r="B22" s="7">
        <f ca="1">ROUND((RAND()*1000000000000),2)</f>
        <v>983095129606.34998</v>
      </c>
      <c r="C22" s="8" t="str">
        <f ca="1">SUBSTITUTE(PROPER(INDEX(n_4,MID(TEXT(B22,n0),1,1)+1)&amp;INDEX(n0x,MID(TEXT(B22,n0),2,1)+1,MID(TEXT(B22,n0),3,1)+1)&amp;IF(-MID(TEXT(B22,n0),1,3),"миллиард"&amp;VLOOKUP(MID(TEXT(B22,n0),3,1)*AND(MID(TEXT(B22,n0),2,1)-1),мил,2),"")&amp;INDEX(n_4,MID(TEXT(B22,n0),4,1)+1)&amp;INDEX(n0x,MID(TEXT(B22,n0),5,1)+1,MID(TEXT(B22,n0),6,1)+1)&amp;IF(-MID(TEXT(B22,n0),4,3),"миллион"&amp;VLOOKUP(MID(TEXT(B22,n0),6,1)*AND(MID(TEXT(B22,n0),5,1)-1),мил,2),"")&amp;INDEX(n_4,MID(TEXT(B22,n0),7,1)+1)&amp;INDEX(n1x,MID(TEXT(B22,n0),8,1)+1,MID(TEXT(B22,n0),9,1)+1)&amp;IF(-MID(TEXT(B22,n0),7,3),VLOOKUP(MID(TEXT(B22,n0),9,1)*AND(MID(TEXT(B22,n0),8,1)-1),тыс,2),"")&amp;INDEX(n_4,MID(TEXT(B22,n0),10,1)+1)&amp;INDEX(n0x,MID(TEXT(B22,n0),11,1)+1,MID(TEXT(B22,n0),12,1)+1)),"z"," ")&amp;IF(TRUNC(TEXT(B22,n0)),"","Ноль ")&amp;"рубл"&amp;VLOOKUP(MOD(MAX(MOD(MID(TEXT(B22,n0),11,2)-11,100),9),10),{0,"ь ";1,"я ";4,"ей "},2)&amp;RIGHT(TEXT(B22,n0),2)&amp;" копе"&amp;VLOOKUP(MOD(MAX(MOD(RIGHT(TEXT(B22,n0),2)-11,100),9),10),{0,"йка";1,"йки";4,"ек"},2)</f>
        <v>Девятьсот восемьдесят три миллиарда девяносто пять миллионов сто двадцать девять тысяч шестьсот шесть рублей 35 копеек</v>
      </c>
    </row>
    <row r="23" spans="2:14" x14ac:dyDescent="0.2">
      <c r="B23" s="7"/>
      <c r="C23" s="11"/>
    </row>
    <row r="24" spans="2:14" x14ac:dyDescent="0.2">
      <c r="C24" s="12"/>
    </row>
    <row r="26" spans="2:14" x14ac:dyDescent="0.2">
      <c r="D26" s="9"/>
    </row>
    <row r="27" spans="2:14" x14ac:dyDescent="0.2">
      <c r="D27" s="9"/>
    </row>
    <row r="28" spans="2:14" x14ac:dyDescent="0.2">
      <c r="D28" s="9"/>
    </row>
  </sheetData>
  <pageMargins left="0.75" right="0.75" top="1" bottom="1" header="0.5" footer="0.5"/>
  <pageSetup paperSize="9" orientation="portrait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Формула 2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Markovski</dc:creator>
  <cp:lastModifiedBy>Aliabeva</cp:lastModifiedBy>
  <cp:lastPrinted>2022-12-30T06:43:26Z</cp:lastPrinted>
  <dcterms:created xsi:type="dcterms:W3CDTF">2021-04-16T08:52:42Z</dcterms:created>
  <dcterms:modified xsi:type="dcterms:W3CDTF">2022-12-30T06:52:29Z</dcterms:modified>
</cp:coreProperties>
</file>