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0" yWindow="75" windowWidth="18675" windowHeight="9225" activeTab="0"/>
  </bookViews>
  <sheets>
    <sheet name="Лист1" sheetId="1" r:id="rId1"/>
    <sheet name="Формула 2" sheetId="2" state="hidden" r:id="rId2"/>
    <sheet name="Лист2" sheetId="3" r:id="rId3"/>
  </sheets>
  <definedNames>
    <definedName name="n_1">{"","одинz","дваz","триz","четыреz","пятьz","шестьz","семьz","восемьz","девятьz"}</definedName>
    <definedName name="n_2">{"десятьz","одиннадцатьz","двенадцатьz","тринадцатьz","четырнадцатьz","пятнадцатьz","шестнадцатьz","семнадцатьz","восемнадцатьz","девятнадцатьz"}</definedName>
    <definedName name="n_3">{"";1;"двадцатьz";"тридцатьz";"сорокz";"пятьдесятz";"шестьдесятz";"семьдесятz";"восемьдесятz";"девяностоz"}</definedName>
    <definedName name="n_4">{"","стоz","двестиz","тристаz","четырестаz","пятьсотz","шестьсотz","семьсотz","восемьсотz","девятьсотz"}</definedName>
    <definedName name="n_5">{"","однаz","двеz","триz","четыреz","пятьz","шестьz","семьz","восемьz","девятьz"}</definedName>
    <definedName name="n0">"000000000000"&amp;MID(1/2,2,1)&amp;"00"</definedName>
    <definedName name="n0x">IF(n_3=1,n_2,n_3&amp;n_1)</definedName>
    <definedName name="n1x">IF(n_3=1,n_2,n_3&amp;n_5)</definedName>
    <definedName name="ИСТОЧНИК">#REF!</definedName>
    <definedName name="мил">{0,"овz";1,"z";2,"аz";5,"овz"}</definedName>
    <definedName name="_xlnm.Print_Area" localSheetId="0">'Лист1'!$A$3:$AM$252</definedName>
    <definedName name="ОБЪЕМ" localSheetId="0">'Лист1'!$BE$75:$BF$102</definedName>
    <definedName name="тыс">{0,"тысячz";1,"тысячаz";2,"тысячиz";5,"тысячz"}</definedName>
  </definedNames>
  <calcPr fullCalcOnLoad="1"/>
</workbook>
</file>

<file path=xl/comments1.xml><?xml version="1.0" encoding="utf-8"?>
<comments xmlns="http://schemas.openxmlformats.org/spreadsheetml/2006/main">
  <authors>
    <author>Aliabeva</author>
    <author>Svatko</author>
    <author>Markovski</author>
  </authors>
  <commentList>
    <comment ref="V48" authorId="0">
      <text>
        <r>
          <rPr>
            <sz val="9"/>
            <rFont val="Tahoma"/>
            <family val="2"/>
          </rPr>
          <t xml:space="preserve">
ЗАПОЛНЯЕТ ГОСПРОМНАДЗОР 
ДАННЫЕ АВТОМАТИЧЕСКИ ПОПАДАЮТ 
В СЧЕТ И АКТ</t>
        </r>
      </text>
    </comment>
    <comment ref="AK65" authorId="0">
      <text>
        <r>
          <rPr>
            <sz val="9"/>
            <rFont val="Tahoma"/>
            <family val="2"/>
          </rPr>
          <t>УКАЗАТЬ КОЛИЧЕСТВО
ДАННЫЕ АВТОМАТИЧЕСКИ ПОПАДАЮТ В АКТ И СЧЕТ</t>
        </r>
      </text>
    </comment>
    <comment ref="C65" authorId="0">
      <text>
        <r>
          <rPr>
            <sz val="8"/>
            <rFont val="Tahoma"/>
            <family val="2"/>
          </rPr>
          <t>ПОСЛЕ ЩЕЛЧКА ПО ЯЧЕЙКЕ
НАЖАТЬ НА КНОПКУ С ТРЕУГОЛЬНИКОМ И 
ВЫБРАТЬ ДЕЙСТВИЕ ИЗ СПИСКА
ХАРАКТЕРИСТИКИ ВЫБРАТЬ В ЯЧЕЙКЕ СПРАВА
ДАННЫЕ АВТОМАТИЧЕСКИ ПОПАДАЮТ В АКТ И СЧЕТ
ДО ПЕЧАТИ ОТРЕГУЛИРОВАТЬ ВЫСОТУ СТРОКИ ЛИШНИЕ СТРОЧКИ МОЖНО СКРЫТЬ</t>
        </r>
      </text>
    </comment>
    <comment ref="M65" authorId="0">
      <text>
        <r>
          <rPr>
            <sz val="8"/>
            <rFont val="Tahoma"/>
            <family val="2"/>
          </rPr>
          <t xml:space="preserve">
ЗАПОЛНЯТЬ ПОСЛЕ ЗАПОЛНЕНИЯ ЯЧЕЙКИ СЛЕВА
ПОСЛЕ ЩЕЛЧКА ПО ЯЧЕЙКЕ
НАЖАТЬ НА КНОПКУ С ТРЕУГОЛЬНИКОМ И ВЫБРАТЬ ЗНАЧЕНИЕ ИЗ СПИСКА В СООТВЕТСТВИИ С ЗАЯВЛЕНИЕМ</t>
        </r>
      </text>
    </comment>
    <comment ref="O66" authorId="0">
      <text>
        <r>
          <rPr>
            <sz val="9"/>
            <rFont val="Tahoma"/>
            <family val="2"/>
          </rPr>
          <t>ПОСЛЕ ЩЕЛЧКА ПО ЯЧЕЙКЕ;
НАЖАТЬ НА КНОПКУ С ТРЕУГОЛЬНИКОМ И ВЫБРАТЬ ЗНАЧЕНИЕ ИЗ СПИСКА В СООТВЕТСТВИИ С ЗАЯВЛЕНИЕМ</t>
        </r>
      </text>
    </comment>
    <comment ref="O67" authorId="0">
      <text>
        <r>
          <rPr>
            <sz val="9"/>
            <rFont val="Tahoma"/>
            <family val="2"/>
          </rPr>
          <t>ПОСЛЕ ЩЕЛЧКА ПО ЯЧЕЙКЕ;
НАЖАТЬ НА КНОПКУ С ТРЕУГОЛЬНИКОМ И ВЫБРАТЬ ЗНАЧЕНИЕ ИЗ СПИСКА В СООТВЕТСТВИИ С ЗАЯВЛЕНИЕМ</t>
        </r>
      </text>
    </comment>
    <comment ref="A54" authorId="1">
      <text>
        <r>
          <rPr>
            <sz val="9"/>
            <rFont val="Tahoma"/>
            <family val="2"/>
          </rPr>
          <t xml:space="preserve">
НАИМЕНОВАНИЕ СУБЪЕКТА АВТОМАТИЧЕСКИ ПОПАДАЕТ В ГРАФУ ЗАКАЗЧИК (наименование юридического лица) В КОНЦЕ ДОГОВОРА
</t>
        </r>
      </text>
    </comment>
    <comment ref="B36" authorId="1">
      <text>
        <r>
          <rPr>
            <sz val="9"/>
            <rFont val="Tahoma"/>
            <family val="2"/>
          </rPr>
          <t xml:space="preserve">
ДАННЫЕ АВТОМАТИЧЕСКИ ПОПАДАЮТ В ДОГОВОР И АКТ В ЭТОМ ФАЙЛЕ;
ЧТОБЫ ЗАПИСЬ В ДАННОМ ПОЛЕ ПОШЛА С НОВОЙ СТРОКИ, НАЖМИТЕ ALT+ENTER;
ДО ПЕЧАТИ ОТРЕГУЛИРОВАТЬ ВЫСОТУ СТРОКИ</t>
        </r>
        <r>
          <rPr>
            <b/>
            <sz val="9"/>
            <rFont val="Tahoma"/>
            <family val="2"/>
          </rPr>
          <t xml:space="preserve">
</t>
        </r>
      </text>
    </comment>
    <comment ref="B38" authorId="1">
      <text>
        <r>
          <rPr>
            <sz val="9"/>
            <rFont val="Tahoma"/>
            <family val="2"/>
          </rPr>
          <t xml:space="preserve">
ДАННЫЕ АВТОМАТИЧЕСКИ ПОПАДАЮТ В ДОГОВОР, АКТ И СЧЕТ В ЭТОМ ФАЙЛЕ;
ПРОВЕРИТЬ НАЛИЧИЕ УНП ИЛИ УНН.
ЧТОБЫ ЗАПИСЬ В ДАННОМ ПОЛЕ ПОШЛА С НОВОЙ СТРОКИ, НАЖМИТЕ ALT+ENTER;
ДО ПЕЧАТИ ОТРЕГУЛИРОВАТЬ ВЫСОТУ СТРОКИ
</t>
        </r>
      </text>
    </comment>
    <comment ref="L14" authorId="0">
      <text>
        <r>
          <rPr>
            <sz val="9"/>
            <rFont val="Tahoma"/>
            <family val="2"/>
          </rPr>
          <t xml:space="preserve">
ПОСЛЕ ЩЕЛЧКА ПО ЯЧЕЙКЕ;
НАЖАТЬ НА КНОПКУ С ТРЕУГОЛЬНИКОМ И ВЫБРАТЬ ИЗ СПИСКА;
ДО ПЕЧАТИ ОТРЕГУЛИРОВАТЬ ВЫСОТУ СТРОКИ ЛИШНИЕ СТРОЧКИ МОЖНО СКРЫТЬ.
</t>
        </r>
      </text>
    </comment>
    <comment ref="AE14" authorId="0">
      <text>
        <r>
          <rPr>
            <sz val="9"/>
            <rFont val="Tahoma"/>
            <family val="2"/>
          </rPr>
          <t xml:space="preserve">
ПОСЛЕ ЩЕЛЧКА ПО ЯЧЕЙКЕ;
НАЖАТЬ НА КНОПКУ С ТРЕУГОЛЬНИКОМ И ВЫБРАТЬ ИЗ СПИСКА;
ДО ПЕЧАТИ ОТРЕГУЛИРОВАТЬ ВЫСОТУ СТРОКИ ЛИШНИЕ СТРОЧКИ МОЖНО СКРЫТЬ.
</t>
        </r>
      </text>
    </comment>
    <comment ref="AD50" authorId="2">
      <text>
        <r>
          <rPr>
            <sz val="9"/>
            <rFont val="Tahoma"/>
            <family val="2"/>
          </rPr>
          <t xml:space="preserve">
Заполняет Госпромнадзор при регистрации договора
Дата автоматически переходит в акт и счет.</t>
        </r>
      </text>
    </comment>
    <comment ref="W6" authorId="0">
      <text>
        <r>
          <rPr>
            <sz val="9"/>
            <rFont val="Tahoma"/>
            <family val="2"/>
          </rPr>
          <t>ВЫБРАТЬ ИЗ СПИСКА УПРАВЛЕНИЕ ПО МЕСТУ ОБРАЩЕНИЯ</t>
        </r>
        <r>
          <rPr>
            <sz val="9"/>
            <rFont val="Tahoma"/>
            <family val="2"/>
          </rPr>
          <t xml:space="preserve">
</t>
        </r>
      </text>
    </comment>
    <comment ref="O231" authorId="0">
      <text>
        <r>
          <rPr>
            <sz val="9"/>
            <rFont val="Tahoma"/>
            <family val="2"/>
          </rPr>
          <t xml:space="preserve">
ВЫБРАТЬ ИЗ ВЫПАДАЮЩЕГО СПИСКА
</t>
        </r>
      </text>
    </comment>
    <comment ref="E238" authorId="0">
      <text>
        <r>
          <rPr>
            <sz val="9"/>
            <rFont val="Tahoma"/>
            <family val="2"/>
          </rPr>
          <t xml:space="preserve">
ОТРЕДАКТИРОВАТЬ ТЕКСТ ДЛЯ КАЖДОГО КОТЛА
В СООТВЕТСТВИИ РЕГИСТРАЦИОННОМУ № В ПЕРВОЙ КОЛОНКЕ, ПРОВЕДЕННЫМ РАБОТАМ И ПОЛУЧЕННЫМ РЕЗУЛЬТАТАМ
ЧТОБЫ ЗАПИСЬ В ПРЕДЕЛАХ ОДНОЙ ЯЧЕЙКИ ПОШЛА С НОВОЙ СТРОКИ, НАЖМИТЕ ALT и ENTER;
ДО ПЕЧАТИ ОТРЕГУЛИРОВАТЬ ВЫСОТУ СТРОКИ</t>
        </r>
      </text>
    </comment>
    <comment ref="L16" authorId="0">
      <text>
        <r>
          <rPr>
            <sz val="9"/>
            <rFont val="Tahoma"/>
            <family val="2"/>
          </rPr>
          <t xml:space="preserve">
ПОСЛЕ ЩЕЛЧКА ПО ЯЧЕЙКЕ;
НАЖАТЬ НА КНОПКУ С ТРЕУГОЛЬНИКОМ И ВЫБРАТЬ ИЗ СПИСКА;
ДО ПЕЧАТИ ОТРЕГУЛИРОВАТЬ ВЫСОТУ СТРОКИ ЛИШНИЕ СТРОЧКИ МОЖНО СКРЫТЬ.
</t>
        </r>
      </text>
    </comment>
    <comment ref="L18" authorId="0">
      <text>
        <r>
          <rPr>
            <sz val="9"/>
            <rFont val="Tahoma"/>
            <family val="2"/>
          </rPr>
          <t xml:space="preserve">
ПОСЛЕ ЩЕЛЧКА ПО ЯЧЕЙКЕ;
НАЖАТЬ НА КНОПКУ С ТРЕУГОЛЬНИКОМ И ВЫБРАТЬ ИЗ СПИСКА;
ДО ПЕЧАТИ ОТРЕГУЛИРОВАТЬ ВЫСОТУ СТРОКИ ЛИШНИЕ СТРОЧКИ МОЖНО СКРЫТЬ.
</t>
        </r>
      </text>
    </comment>
    <comment ref="L20" authorId="0">
      <text>
        <r>
          <rPr>
            <sz val="9"/>
            <rFont val="Tahoma"/>
            <family val="2"/>
          </rPr>
          <t xml:space="preserve">
ПОСЛЕ ЩЕЛЧКА ПО ЯЧЕЙКЕ;
НАЖАТЬ НА КНОПКУ С ТРЕУГОЛЬНИКОМ И ВЫБРАТЬ ИЗ СПИСКА;
ДО ПЕЧАТИ ОТРЕГУЛИРОВАТЬ ВЫСОТУ СТРОКИ ЛИШНИЕ СТРОЧКИ МОЖНО СКРЫТЬ.
</t>
        </r>
      </text>
    </comment>
    <comment ref="L22" authorId="0">
      <text>
        <r>
          <rPr>
            <sz val="9"/>
            <rFont val="Tahoma"/>
            <family val="2"/>
          </rPr>
          <t xml:space="preserve">
ПОСЛЕ ЩЕЛЧКА ПО ЯЧЕЙКЕ;
НАЖАТЬ НА КНОПКУ С ТРЕУГОЛЬНИКОМ И ВЫБРАТЬ ИЗ СПИСКА;
ДО ПЕЧАТИ ОТРЕГУЛИРОВАТЬ ВЫСОТУ СТРОКИ ЛИШНИЕ СТРОЧКИ МОЖНО СКРЫТЬ.
</t>
        </r>
      </text>
    </comment>
    <comment ref="L24" authorId="0">
      <text>
        <r>
          <rPr>
            <sz val="9"/>
            <rFont val="Tahoma"/>
            <family val="2"/>
          </rPr>
          <t xml:space="preserve">
ПОСЛЕ ЩЕЛЧКА ПО ЯЧЕЙКЕ;
НАЖАТЬ НА КНОПКУ С ТРЕУГОЛЬНИКОМ И ВЫБРАТЬ ИЗ СПИСКА;
ДО ПЕЧАТИ ОТРЕГУЛИРОВАТЬ ВЫСОТУ СТРОКИ ЛИШНИЕ СТРОЧКИ МОЖНО СКРЫТЬ.
</t>
        </r>
      </text>
    </comment>
    <comment ref="L26" authorId="0">
      <text>
        <r>
          <rPr>
            <sz val="9"/>
            <rFont val="Tahoma"/>
            <family val="2"/>
          </rPr>
          <t xml:space="preserve">
ПОСЛЕ ЩЕЛЧКА ПО ЯЧЕЙКЕ;
НАЖАТЬ НА КНОПКУ С ТРЕУГОЛЬНИКОМ И ВЫБРАТЬ ИЗ СПИСКА;
ДО ПЕЧАТИ ОТРЕГУЛИРОВАТЬ ВЫСОТУ СТРОКИ ЛИШНИЕ СТРОЧКИ МОЖНО СКРЫТЬ.
</t>
        </r>
      </text>
    </comment>
    <comment ref="L28" authorId="0">
      <text>
        <r>
          <rPr>
            <sz val="9"/>
            <rFont val="Tahoma"/>
            <family val="2"/>
          </rPr>
          <t xml:space="preserve">
ПОСЛЕ ЩЕЛЧКА ПО ЯЧЕЙКЕ;
НАЖАТЬ НА КНОПКУ С ТРЕУГОЛЬНИКОМ И ВЫБРАТЬ ИЗ СПИСКА;
ДО ПЕЧАТИ ОТРЕГУЛИРОВАТЬ ВЫСОТУ СТРОКИ ЛИШНИЕ СТРОЧКИ МОЖНО СКРЫТЬ.
</t>
        </r>
      </text>
    </comment>
    <comment ref="AE16" authorId="0">
      <text>
        <r>
          <rPr>
            <sz val="9"/>
            <rFont val="Tahoma"/>
            <family val="2"/>
          </rPr>
          <t xml:space="preserve">
ПОСЛЕ ЩЕЛЧКА ПО ЯЧЕЙКЕ;
НАЖАТЬ НА КНОПКУ С ТРЕУГОЛЬНИКОМ И ВЫБРАТЬ ИЗ СПИСКА;
ДО ПЕЧАТИ ОТРЕГУЛИРОВАТЬ ВЫСОТУ СТРОКИ ЛИШНИЕ СТРОЧКИ МОЖНО СКРЫТЬ.
</t>
        </r>
      </text>
    </comment>
    <comment ref="AE18" authorId="0">
      <text>
        <r>
          <rPr>
            <sz val="9"/>
            <rFont val="Tahoma"/>
            <family val="2"/>
          </rPr>
          <t xml:space="preserve">
ПОСЛЕ ЩЕЛЧКА ПО ЯЧЕЙКЕ;
НАЖАТЬ НА КНОПКУ С ТРЕУГОЛЬНИКОМ И ВЫБРАТЬ ИЗ СПИСКА;
ДО ПЕЧАТИ ОТРЕГУЛИРОВАТЬ ВЫСОТУ СТРОКИ ЛИШНИЕ СТРОЧКИ МОЖНО СКРЫТЬ.
</t>
        </r>
      </text>
    </comment>
    <comment ref="AE20" authorId="0">
      <text>
        <r>
          <rPr>
            <sz val="9"/>
            <rFont val="Tahoma"/>
            <family val="2"/>
          </rPr>
          <t xml:space="preserve">
ПОСЛЕ ЩЕЛЧКА ПО ЯЧЕЙКЕ;
НАЖАТЬ НА КНОПКУ С ТРЕУГОЛЬНИКОМ И ВЫБРАТЬ ИЗ СПИСКА;
ДО ПЕЧАТИ ОТРЕГУЛИРОВАТЬ ВЫСОТУ СТРОКИ ЛИШНИЕ СТРОЧКИ МОЖНО СКРЫТЬ.
</t>
        </r>
      </text>
    </comment>
    <comment ref="AE22" authorId="0">
      <text>
        <r>
          <rPr>
            <sz val="9"/>
            <rFont val="Tahoma"/>
            <family val="2"/>
          </rPr>
          <t xml:space="preserve">
ПОСЛЕ ЩЕЛЧКА ПО ЯЧЕЙКЕ;
НАЖАТЬ НА КНОПКУ С ТРЕУГОЛЬНИКОМ И ВЫБРАТЬ ИЗ СПИСКА;
ДО ПЕЧАТИ ОТРЕГУЛИРОВАТЬ ВЫСОТУ СТРОКИ ЛИШНИЕ СТРОЧКИ МОЖНО СКРЫТЬ.
</t>
        </r>
      </text>
    </comment>
    <comment ref="AE24" authorId="0">
      <text>
        <r>
          <rPr>
            <sz val="9"/>
            <rFont val="Tahoma"/>
            <family val="2"/>
          </rPr>
          <t xml:space="preserve">
ПОСЛЕ ЩЕЛЧКА ПО ЯЧЕЙКЕ;
НАЖАТЬ НА КНОПКУ С ТРЕУГОЛЬНИКОМ И ВЫБРАТЬ ИЗ СПИСКА;
ДО ПЕЧАТИ ОТРЕГУЛИРОВАТЬ ВЫСОТУ СТРОКИ ЛИШНИЕ СТРОЧКИ МОЖНО СКРЫТЬ.
</t>
        </r>
      </text>
    </comment>
    <comment ref="AE26" authorId="0">
      <text>
        <r>
          <rPr>
            <sz val="9"/>
            <rFont val="Tahoma"/>
            <family val="2"/>
          </rPr>
          <t xml:space="preserve">
ПОСЛЕ ЩЕЛЧКА ПО ЯЧЕЙКЕ;
НАЖАТЬ НА КНОПКУ С ТРЕУГОЛЬНИКОМ И ВЫБРАТЬ ИЗ СПИСКА;
ДО ПЕЧАТИ ОТРЕГУЛИРОВАТЬ ВЫСОТУ СТРОКИ ЛИШНИЕ СТРОЧКИ МОЖНО СКРЫТЬ.
</t>
        </r>
      </text>
    </comment>
    <comment ref="AE28" authorId="0">
      <text>
        <r>
          <rPr>
            <sz val="9"/>
            <rFont val="Tahoma"/>
            <family val="2"/>
          </rPr>
          <t xml:space="preserve">
ПОСЛЕ ЩЕЛЧКА ПО ЯЧЕЙКЕ;
НАЖАТЬ НА КНОПКУ С ТРЕУГОЛЬНИКОМ И ВЫБРАТЬ ИЗ СПИСКА;
ДО ПЕЧАТИ ОТРЕГУЛИРОВАТЬ ВЫСОТУ СТРОКИ ЛИШНИЕ СТРОЧКИ МОЖНО СКРЫТЬ.
</t>
        </r>
      </text>
    </comment>
    <comment ref="K119" authorId="1">
      <text>
        <r>
          <rPr>
            <b/>
            <sz val="9"/>
            <rFont val="Tahoma"/>
            <family val="2"/>
          </rPr>
          <t>Svatko:</t>
        </r>
        <r>
          <rPr>
            <sz val="9"/>
            <rFont val="Tahoma"/>
            <family val="2"/>
          </rPr>
          <t xml:space="preserve">
ДАННЫЕ АВТОМАТИЧЕСКИ ПОПАДАЮТ В АКТ И СЧЕТ</t>
        </r>
      </text>
    </comment>
    <comment ref="Q116" authorId="1">
      <text>
        <r>
          <rPr>
            <b/>
            <sz val="9"/>
            <rFont val="Tahoma"/>
            <family val="2"/>
          </rPr>
          <t>Svatko:</t>
        </r>
        <r>
          <rPr>
            <sz val="9"/>
            <rFont val="Tahoma"/>
            <family val="2"/>
          </rPr>
          <t xml:space="preserve">
ДАННЫЕ АВТОМАТИЧЕСКИ ПОПАДАЮТ В СЧЕТ И АКТ</t>
        </r>
      </text>
    </comment>
  </commentList>
</comments>
</file>

<file path=xl/sharedStrings.xml><?xml version="1.0" encoding="utf-8"?>
<sst xmlns="http://schemas.openxmlformats.org/spreadsheetml/2006/main" count="705" uniqueCount="549">
  <si>
    <t>ИСПОЛНИТЕЛЬ:</t>
  </si>
  <si>
    <t>ЗАКАЗЧИК:</t>
  </si>
  <si>
    <t xml:space="preserve">АКТ № </t>
  </si>
  <si>
    <t>сдачи-приемки оказанных услуг</t>
  </si>
  <si>
    <t>"</t>
  </si>
  <si>
    <t>г.</t>
  </si>
  <si>
    <t>от</t>
  </si>
  <si>
    <t>Наименование услуг (работ)</t>
  </si>
  <si>
    <t>Кол-во ед.</t>
  </si>
  <si>
    <t>ИТОГО:</t>
  </si>
  <si>
    <t>ВСЕГО:</t>
  </si>
  <si>
    <t>(подпись)</t>
  </si>
  <si>
    <t>М.П.</t>
  </si>
  <si>
    <t>Перевод числа в сумму прописью</t>
  </si>
  <si>
    <r>
      <t xml:space="preserve">Формат: </t>
    </r>
    <r>
      <rPr>
        <b/>
        <sz val="10"/>
        <color indexed="56"/>
        <rFont val="Arial"/>
        <family val="2"/>
      </rPr>
      <t>"</t>
    </r>
    <r>
      <rPr>
        <b/>
        <i/>
        <sz val="10"/>
        <color indexed="56"/>
        <rFont val="Arial"/>
        <family val="2"/>
      </rPr>
      <t>Пропись</t>
    </r>
    <r>
      <rPr>
        <b/>
        <sz val="10"/>
        <color indexed="56"/>
        <rFont val="Arial"/>
        <family val="2"/>
      </rPr>
      <t xml:space="preserve"> рублей 00 копеек"</t>
    </r>
  </si>
  <si>
    <t>Примеры</t>
  </si>
  <si>
    <t>Результат преобразования</t>
  </si>
  <si>
    <t>Случайные примеры:</t>
  </si>
  <si>
    <t>ПЛАТЕЛЬЩИК:</t>
  </si>
  <si>
    <t>Ставка НДС 20%:</t>
  </si>
  <si>
    <t>После проведения оплаты "Заказчик" предоставляет "Исполнителю" копию платежного поручения.</t>
  </si>
  <si>
    <t>СЧЕТ-ФАКТУРА №</t>
  </si>
  <si>
    <t>г.Минск</t>
  </si>
  <si>
    <t>именуемое в дальнейшем Заказчик, в лице</t>
  </si>
  <si>
    <t>1. Предмет договора</t>
  </si>
  <si>
    <t>2. Стоимость услуг и  порядок расчетов</t>
  </si>
  <si>
    <t>,</t>
  </si>
  <si>
    <t>в том числе НДС (20%):</t>
  </si>
  <si>
    <t>3. Права и обязанности Сторон</t>
  </si>
  <si>
    <t xml:space="preserve">3.2. Заказчик обязан: </t>
  </si>
  <si>
    <t>4. Ответственность Сторон</t>
  </si>
  <si>
    <t>5. Прочие условия</t>
  </si>
  <si>
    <t xml:space="preserve">6. Юридические адреса и реквизиты </t>
  </si>
  <si>
    <t>Исполнитель</t>
  </si>
  <si>
    <t>Заказчик</t>
  </si>
  <si>
    <t>(наименование должности)</t>
  </si>
  <si>
    <t>(Ф.И.О.)</t>
  </si>
  <si>
    <t>Юридический адрес:</t>
  </si>
  <si>
    <t xml:space="preserve">действующего на основании </t>
  </si>
  <si>
    <t>Банковские реквизиты:</t>
  </si>
  <si>
    <t>2.3. С изменением ценообразующих факторов тарифы на услуги могут изменяться Исполнителем в одностороннем порядке в течение срока действия договора. Стоимость оказываемых услуг определяется исходя из тарифов, действующих на дату оказания услуги. Исполнитель информирует об изменении тарифов на услуги посредством размещения уведомления на официальном сайте Госпромнадзора.</t>
  </si>
  <si>
    <t>(наименование юридического лица)</t>
  </si>
  <si>
    <t>с  другой стороны, далее именуемые Сторонами, заключили настоящий договор о нижеследующем:</t>
  </si>
  <si>
    <t xml:space="preserve">                                                        (должность, фамилия, собственное имя, отчество (если таковое имеется)</t>
  </si>
  <si>
    <t xml:space="preserve">   (документ,  подтверждающий полномочия)</t>
  </si>
  <si>
    <t>Счет-фактура выписана на основании договора от</t>
  </si>
  <si>
    <t>(банковские реквизиты)</t>
  </si>
  <si>
    <t>ДОГОВОР №</t>
  </si>
  <si>
    <t>Основанием, подтверждающим оказание платных услуг, является акт сдачи-приемки оказанных услуг.</t>
  </si>
  <si>
    <t>Произвести оплату в соответствии с условиями договора.</t>
  </si>
  <si>
    <t>по договору №</t>
  </si>
  <si>
    <t>на сумму:</t>
  </si>
  <si>
    <t>Стоимость без НДС, бел.руб</t>
  </si>
  <si>
    <t>НДС, бел.руб.</t>
  </si>
  <si>
    <t>Стоимость с НДС, бел.руб.</t>
  </si>
  <si>
    <t>Стоимость за ед. без НДС, бел.руб</t>
  </si>
  <si>
    <t>Настоящий акт составлен о том, что: 
ИСПОЛНИТЕЛЬ оказал услуги(у)</t>
  </si>
  <si>
    <t>ЗАКАЗЧИК принял услуги(у)</t>
  </si>
  <si>
    <t>Услуги(у) оказал:</t>
  </si>
  <si>
    <t>(должность)</t>
  </si>
  <si>
    <t xml:space="preserve"> г.</t>
  </si>
  <si>
    <t>№ п/п</t>
  </si>
  <si>
    <t xml:space="preserve">на оказание услуг </t>
  </si>
  <si>
    <t>1.1.1.</t>
  </si>
  <si>
    <t>в количестве</t>
  </si>
  <si>
    <t>заявление</t>
  </si>
  <si>
    <t xml:space="preserve">              указать расчетный счет, УНН, наименование и местонахождение банка, код </t>
  </si>
  <si>
    <t>Предоплату гарантируем.</t>
  </si>
  <si>
    <t xml:space="preserve">Руководитель </t>
  </si>
  <si>
    <t>Гл. бухгалтер</t>
  </si>
  <si>
    <t>управления Госпромнадзора</t>
  </si>
  <si>
    <t>Минского городского</t>
  </si>
  <si>
    <t>Начальнику</t>
  </si>
  <si>
    <t>(ФИО, должность, телефон)</t>
  </si>
  <si>
    <t>3.3.1. расценить нарушение порядка оплаты и/или представления доступа на территорию, объектам обследования в соответствии с условиями настоящего договора как отказ Заказчика от оказания услуг и расторгнуть договор в одностороннем порядке без предварительного уведомления Заказчика;</t>
  </si>
  <si>
    <t>Юридический адрес, телефон, факс, электронная почта:</t>
  </si>
  <si>
    <t>Банковские реквизиты юридического лица:</t>
  </si>
  <si>
    <t>1.1.2.</t>
  </si>
  <si>
    <t>1.1.3.</t>
  </si>
  <si>
    <t>1.1.5.</t>
  </si>
  <si>
    <t>1.1.6.</t>
  </si>
  <si>
    <t>1.1.4.</t>
  </si>
  <si>
    <t>1.1.7.</t>
  </si>
  <si>
    <t>1.1.8.</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</si>
  <si>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</si>
  <si>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</si>
  <si>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</si>
  <si>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</si>
  <si>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</si>
  <si>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</si>
  <si>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</si>
  <si>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</si>
  <si>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</si>
  <si>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</si>
  <si>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</si>
  <si>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</si>
  <si>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</si>
  <si>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</si>
  <si>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</si>
  <si>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</si>
  <si>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</si>
  <si>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</si>
  <si>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</si>
  <si>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</si>
  <si>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</si>
  <si>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</si>
  <si>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</si>
  <si>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</si>
  <si>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 xml:space="preserve"> Наружный и внутренний осмотр сосуда, работающего под давлением, </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</si>
  <si>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</si>
  <si>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</si>
  <si>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</si>
  <si>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</si>
  <si>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</si>
  <si>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</si>
  <si>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</si>
  <si>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</si>
  <si>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</si>
  <si>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</si>
  <si>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</si>
  <si>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</si>
  <si>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</si>
  <si>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</si>
  <si>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</si>
  <si>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</si>
  <si>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</si>
  <si>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</si>
  <si>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</si>
  <si>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</si>
  <si>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</si>
  <si>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</si>
  <si>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</si>
  <si>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</si>
  <si>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3.1.</t>
  </si>
  <si>
    <t>3.2.</t>
  </si>
  <si>
    <t>3.3.</t>
  </si>
  <si>
    <t>3.4.</t>
  </si>
  <si>
    <t>3.5.</t>
  </si>
  <si>
    <t>3.6.</t>
  </si>
  <si>
    <t>3.7.</t>
  </si>
  <si>
    <t>3.8.</t>
  </si>
  <si>
    <t>3.9.</t>
  </si>
  <si>
    <t>3.10.</t>
  </si>
  <si>
    <t>3.11.</t>
  </si>
  <si>
    <t>3.12.</t>
  </si>
  <si>
    <t>3.13.</t>
  </si>
  <si>
    <t>3.14.</t>
  </si>
  <si>
    <t>3.15.</t>
  </si>
  <si>
    <t>3.16.</t>
  </si>
  <si>
    <t>3.17.</t>
  </si>
  <si>
    <t>3.18.</t>
  </si>
  <si>
    <t>3.19.</t>
  </si>
  <si>
    <t>3.20.</t>
  </si>
  <si>
    <t>3.21.</t>
  </si>
  <si>
    <t>3.22.</t>
  </si>
  <si>
    <t>3.23.</t>
  </si>
  <si>
    <t>1.1.9.</t>
  </si>
  <si>
    <t xml:space="preserve"> Наружный и внутренний осмотр сосуда, работающего под давлением, объемом до 10 м³ включительно</t>
  </si>
  <si>
    <t xml:space="preserve"> Наружный и внутренний осмотр сосуда, работающего под давлением, объемом до 10 м³ включительно, недоступного для внутреннего осмотра</t>
  </si>
  <si>
    <t xml:space="preserve"> Наружный и внутренний осмотр сосуда, работающего под давлением, объемом до 10 м³ включительно, отработавшего нормативный срок службы</t>
  </si>
  <si>
    <t xml:space="preserve"> Наружный и внутренний осмотр сосуда, работающего под давлением, объемом до 10 м³ включительно, недоступного для внутреннего осмотра, отработавшего нормативный срок службы</t>
  </si>
  <si>
    <t xml:space="preserve"> Наружный и внутренний осмотр сосуда, работающего под давлением, объемом свыше 10 м³ до 20 м³ включительно</t>
  </si>
  <si>
    <t xml:space="preserve"> Наружный и внутренний осмотр сосуда, работающего под давлением, объемом свыше 10 м³ до 20 м³ включительно, недоступного для внутреннего осмотра</t>
  </si>
  <si>
    <t xml:space="preserve"> Наружный и внутренний осмотр сосуда, работающего под давлением, объемом свыше 10м³ до 20 м³ включительно, отработавшего нормативный срок службы</t>
  </si>
  <si>
    <t xml:space="preserve"> Наружный и внутренний осмотр сосуда, работающего под давлением, объемом свыше 10 м³ до 20 м³ включительно, недоступного для внутреннего осмотра, отработавшего нормативный срок службы</t>
  </si>
  <si>
    <t xml:space="preserve"> Наружный и внутренний осмотр сосуда, работающего под давлением, объемом свыше 20 м³ до 50 м³ включительно</t>
  </si>
  <si>
    <t xml:space="preserve"> Наружный и внутренний осмотр сосуда, работающего под давлением, объемом свыше 20 м³ до 50 м³ включительно, недоступного для внутреннего осмотра</t>
  </si>
  <si>
    <t xml:space="preserve"> Наружный и внутренний осмотр сосуда, работающего под давлением, объемом свыше 20 м³ до 50 м³ включительно, отработавшего нормативный срок службы</t>
  </si>
  <si>
    <t xml:space="preserve"> Наружный и внутренний осмотр сосуда, работающего под давлением, объемом свыше 20 м³ до 50 м³ включительно, недоступного для внутреннего осмотра, отработавшего нормативный срок службы</t>
  </si>
  <si>
    <t xml:space="preserve"> Наружный и внутренний осмотр сосуда, работающего под давлением, объемом свыше 50 м³  до 100 м³ включительно</t>
  </si>
  <si>
    <t xml:space="preserve"> Наружный и внутренний осмотр сосуда, работающего под давлением, объемом свыше 50 м³  до 100 м³ включительно, недоступного для внутреннего осмотра</t>
  </si>
  <si>
    <t xml:space="preserve"> Наружный и внутренний осмотр сосуда, работающего под давлением, объемом свыше 50 м³ до  100 м³ включительно, отработавшего нормативный срок службы</t>
  </si>
  <si>
    <t xml:space="preserve"> Наружный и внутренний осмотр сосуда, работающего под давлением, объемом свыше 50 м³ до 100 м³ включительно, недоступного для внутреннего осмотра, отработавшего нормативный срок службы</t>
  </si>
  <si>
    <r>
      <t xml:space="preserve"> Наружный и внутренний осмотр сосуда, работающего под давлением, объемом свыше 100 м</t>
    </r>
    <r>
      <rPr>
        <vertAlign val="superscript"/>
        <sz val="11"/>
        <color indexed="8"/>
        <rFont val="Times New Roman"/>
        <family val="1"/>
      </rPr>
      <t xml:space="preserve">3 </t>
    </r>
    <r>
      <rPr>
        <sz val="11"/>
        <color indexed="8"/>
        <rFont val="Times New Roman"/>
        <family val="1"/>
      </rPr>
      <t>до 500 м</t>
    </r>
    <r>
      <rPr>
        <vertAlign val="superscript"/>
        <sz val="11"/>
        <color indexed="8"/>
        <rFont val="Times New Roman"/>
        <family val="1"/>
      </rPr>
      <t>3</t>
    </r>
    <r>
      <rPr>
        <sz val="11"/>
        <color indexed="8"/>
        <rFont val="Times New Roman"/>
        <family val="1"/>
      </rPr>
      <t xml:space="preserve"> включительно</t>
    </r>
  </si>
  <si>
    <r>
      <t xml:space="preserve"> Наружный и внутренний осмотр сосуда, работающего под давлением, объемом свыше 100 м</t>
    </r>
    <r>
      <rPr>
        <vertAlign val="superscript"/>
        <sz val="11"/>
        <color indexed="8"/>
        <rFont val="Times New Roman"/>
        <family val="1"/>
      </rPr>
      <t xml:space="preserve">3 </t>
    </r>
    <r>
      <rPr>
        <sz val="11"/>
        <color indexed="8"/>
        <rFont val="Times New Roman"/>
        <family val="1"/>
      </rPr>
      <t>до 500 м</t>
    </r>
    <r>
      <rPr>
        <vertAlign val="superscript"/>
        <sz val="11"/>
        <color indexed="8"/>
        <rFont val="Times New Roman"/>
        <family val="1"/>
      </rPr>
      <t>3</t>
    </r>
    <r>
      <rPr>
        <sz val="11"/>
        <color indexed="8"/>
        <rFont val="Times New Roman"/>
        <family val="1"/>
      </rPr>
      <t xml:space="preserve"> включительно, недоступного для внутреннего осмотра</t>
    </r>
  </si>
  <si>
    <t xml:space="preserve"> Наружный и внутренний осмотр сосуда, работающего под давлением, объемом свыше 100 м³ до 500 м³ включительно, отработавшего нормативный срок службы</t>
  </si>
  <si>
    <t xml:space="preserve"> Наружный и внутренний осмотр сосуда, работающего под давлением, объемом свыше 100 м³ до 500 м³ включительно, недоступного для внутреннего осмотра, отработавшего нормативный срок службы</t>
  </si>
  <si>
    <t xml:space="preserve"> Наружный и внутренний осмотр сосуда, работающего под давлением, объемом свыше 500 м³</t>
  </si>
  <si>
    <t xml:space="preserve"> Наружный и внутренний осмотр сосуда, работающего под давлением, объемом свыше 500 м³, недоступного для внутреннего осмотра  </t>
  </si>
  <si>
    <t xml:space="preserve"> Наружный и внутренний осмотр сосуда, работающего под давлением, объемом свыше 500 м³, отработавшего нормативный срок службы</t>
  </si>
  <si>
    <t xml:space="preserve"> Наружный и внутренний осмотр сосуда, работающего под давлением, объемом свыше 500 м³, недоступного для внутреннего осмотра, отработавшего нормативный срок службы</t>
  </si>
  <si>
    <t>Гидравлическое испытание сосуда, работающего под давлением, объемом до 10 м³ включительно</t>
  </si>
  <si>
    <t>Гидравлическое испытание сосуда, работающего под давлением, объемом до 10 м³ включительно, недоступного для внутреннего осмотра</t>
  </si>
  <si>
    <t>Гидравлическое испытание сосуда, работающего под давлением, объемом до 10 м³ включительно, отработавшего нормативный срок службы</t>
  </si>
  <si>
    <t>Гидравлическое испытание сосуда, работающего под давлением, объемом до 10 м³ включительно, недоступного для внутреннего осмотра, отработавшего нормативный срок службы</t>
  </si>
  <si>
    <t>Гидравлическое испытание сосуда, работающего под давлением, объемом свыше 10м³ до 20 м³ включительно</t>
  </si>
  <si>
    <t>Гидравлическое испытание сосуда, работающего под давлением, объемом свыше 10 м³ до 20 м³ включительно, недоступного для внутреннего осмотра</t>
  </si>
  <si>
    <t>Гидравлическое испытание сосуда, работающего под давлением, объемом свыше 10м³ до 20 м³ включительно, отработавшего нормативный срок службы</t>
  </si>
  <si>
    <t>Гидравлическое испытание сосуда, работающего под давлением, объемом свыше 10 м³ до 20 м³ включительно, недоступного для внутреннего осмотра, отработавшего нормативный срок службы</t>
  </si>
  <si>
    <t>Гидравлическое испытание сосуда, работающего под давлением, объемом свыше 20 м³ до 50 м³ включительно</t>
  </si>
  <si>
    <t>Гидравлическое испытание сосуда, работающего под давлением, объемом свыше 20 м³ до 50 м³ включительно, недоступного для внутреннего осмотра</t>
  </si>
  <si>
    <t>Гидравлическое испытание сосуда, работающего под давлением, объемом свыше 20 м³ до 50 м³ включительно, отработавшего нормативный срок службы</t>
  </si>
  <si>
    <t>Гидравлическое испытание сосуда, работающего под давлением, объемом свыше 20 м³ до 50 м³ включительно, недоступного для внутреннего осмотра, отработавшего нормативный срок службы</t>
  </si>
  <si>
    <t>Гидравлическое испытание сосуда, работающего под давлением, объемом свыше 50 м³ до 100 м³ включительно</t>
  </si>
  <si>
    <t>Гидравлическое испытание сосуда, работающего под давлением, объемом свыше 50 м³ до 100 м³ включительно, недоступного для внутреннего осмотра</t>
  </si>
  <si>
    <t>Гидравлическое испытание сосуда, работающего под давлением, объемом свыше 50 м³ до 100 м³ включительно, отработавшего нормативный срок службы</t>
  </si>
  <si>
    <t>Гидравлическое испытание сосуда, работающего под давлением, объемом свыше 50 м³ до 100 м³ включительно, недоступного для внутреннего осмотра, отработавшего нормативный срок службы</t>
  </si>
  <si>
    <r>
      <t>Гидравлическое испытание сосуда, работающего под давлением, объемом свыше 100 м</t>
    </r>
    <r>
      <rPr>
        <vertAlign val="superscript"/>
        <sz val="11"/>
        <color indexed="8"/>
        <rFont val="Calibri"/>
        <family val="2"/>
      </rPr>
      <t xml:space="preserve">3  </t>
    </r>
    <r>
      <rPr>
        <sz val="11"/>
        <color theme="1"/>
        <rFont val="Calibri"/>
        <family val="2"/>
      </rPr>
      <t>до 500 м</t>
    </r>
    <r>
      <rPr>
        <vertAlign val="superscript"/>
        <sz val="11"/>
        <color indexed="8"/>
        <rFont val="Calibri"/>
        <family val="2"/>
      </rPr>
      <t>3</t>
    </r>
    <r>
      <rPr>
        <sz val="11"/>
        <color theme="1"/>
        <rFont val="Calibri"/>
        <family val="2"/>
      </rPr>
      <t xml:space="preserve"> включительно</t>
    </r>
  </si>
  <si>
    <r>
      <t>Гидравлическое испытание сосуда, работающего под давлением, объемом свыше 100 м</t>
    </r>
    <r>
      <rPr>
        <vertAlign val="superscript"/>
        <sz val="11"/>
        <color indexed="8"/>
        <rFont val="Calibri"/>
        <family val="2"/>
      </rPr>
      <t xml:space="preserve">3  </t>
    </r>
    <r>
      <rPr>
        <sz val="11"/>
        <color theme="1"/>
        <rFont val="Calibri"/>
        <family val="2"/>
      </rPr>
      <t>до 500 м</t>
    </r>
    <r>
      <rPr>
        <vertAlign val="superscript"/>
        <sz val="11"/>
        <color indexed="8"/>
        <rFont val="Calibri"/>
        <family val="2"/>
      </rPr>
      <t>3</t>
    </r>
    <r>
      <rPr>
        <sz val="11"/>
        <color theme="1"/>
        <rFont val="Calibri"/>
        <family val="2"/>
      </rPr>
      <t xml:space="preserve"> включительно, недоступного для внутреннего осмотра</t>
    </r>
  </si>
  <si>
    <t>Гидравлическое испытание сосуда, работающего под давлением, объемом свыше 100 м³ до 500 м³ включительно, отработавшего нормативный срок службы</t>
  </si>
  <si>
    <t>Гидравлическое испытание сосуда, работающего под давлением, объемом свыше 100 м³ до 500 м³ включительно, недоступного для внутреннего осмотра, отработавшего нормативный срок службы</t>
  </si>
  <si>
    <t>Гидравлическое испытание сосуда, работающего под давлением, объемом свыше 500 м³</t>
  </si>
  <si>
    <r>
      <t>Гидравлическое испытание сосуда, работающего под давлением, объемом свыше 500 м³, недоступного для внутреннего осмотра</t>
    </r>
    <r>
      <rPr>
        <vertAlign val="superscript"/>
        <sz val="11"/>
        <color indexed="8"/>
        <rFont val="Calibri"/>
        <family val="2"/>
      </rPr>
      <t xml:space="preserve">  </t>
    </r>
  </si>
  <si>
    <t>Гидравлическое испытание сосуда, работающего под давлением, объемом свыше 500 м³, отработавшего нормативный срок службы</t>
  </si>
  <si>
    <t>Гидравлическое испытание сосуда, работающего под давлением, объемом свыше 500 м³, недоступного для внутреннего осмотра, отработавшего нормативный срок службы</t>
  </si>
  <si>
    <t>Пневматическое испытание сосуда, работающего под давлением, объемом до 10 м³ включительно</t>
  </si>
  <si>
    <t>Пневматическое испытание сосуда, работающего под давлением, объемом до 10 м³ включительно, недоступного для внутреннего осмотра</t>
  </si>
  <si>
    <t>Пневматическое испытание сосуда, работающего под давлением, объемом до 10 м³ включительно, отработавшего нормативный срок службы</t>
  </si>
  <si>
    <t>Пневматическое испытание сосуда, работающего под давлением, объемом до 10 м³ включительно, недоступного для внутреннего осмотра, отработавшего нормативный срок службы</t>
  </si>
  <si>
    <t>Пневматическое испытание сосуда, работающего под давлением, объемом свыше 10м³ до 20 м³ включительно</t>
  </si>
  <si>
    <t>Пневматическое испытание сосуда, работающего под давлением, объемом свыше 10 м³ до 20 м³ включительно, недоступного для внутреннего осмотра</t>
  </si>
  <si>
    <t>Пневматическое испытание сосуда, работающего под давлением, объемом свыше 10м³ до 20 м³ включительно, отработавшего нормативный срок службы</t>
  </si>
  <si>
    <t>Пневматическое испытание сосуда, работающего под давлением, объемом свыше 10 м³ до 20 м³ включительно, недоступного для внутреннего осмотра, отработавшего нормативный срок службы</t>
  </si>
  <si>
    <t>Пневматическое испытание сосуда, работающего под давлением, объемом свыше 20 м³ до 50 м³ включительно</t>
  </si>
  <si>
    <t>Пневматическое испытание сосуда, работающего под давлением, объемом свыше 20 м³ до 50 м³ включительно, недоступного для внутреннего осмотра</t>
  </si>
  <si>
    <t>Пневматическое испытание сосуда, работающего под давлением, объемом свыше 20 м³ до 50 м³ включительно, отработавшего нормативный срок службы</t>
  </si>
  <si>
    <t>Пневматическое испытание сосуда, работающего под давлением, объемом свыше 20 м³ до 50 м³ включительно, недоступного для внутреннего осмотра, отработавшего нормативный срок службы</t>
  </si>
  <si>
    <t>Пневматическое испытание сосуда, работающего под давлением, объемом свыше 50 м³ до 100 м³ включительно</t>
  </si>
  <si>
    <t>Пневматическое испытание сосуда, работающего под давлением, объемом свыше 50 м³ до 100 м³ включительно, недоступного для внутреннего осмотра</t>
  </si>
  <si>
    <t>Пневматическое испытание сосуда, работающего под давлением, объемом свыше 50 м³ до 100 м³ включительно, отработавшего нормативный срок службы</t>
  </si>
  <si>
    <t>Пневматическое испытание сосуда, работающего под давлением, объемом свыше 50 м³ до 100 м³ включительно, недоступного для внутреннего осмотра, отработавшего нормативный срок службы</t>
  </si>
  <si>
    <r>
      <t>Пневматическое испытание сосуда, работающего под давлением, объемом свыше 100 м</t>
    </r>
    <r>
      <rPr>
        <vertAlign val="superscript"/>
        <sz val="11"/>
        <color indexed="8"/>
        <rFont val="Calibri"/>
        <family val="2"/>
      </rPr>
      <t xml:space="preserve">3 </t>
    </r>
    <r>
      <rPr>
        <sz val="11"/>
        <color theme="1"/>
        <rFont val="Calibri"/>
        <family val="2"/>
      </rPr>
      <t>до 500 м</t>
    </r>
    <r>
      <rPr>
        <vertAlign val="superscript"/>
        <sz val="11"/>
        <color indexed="8"/>
        <rFont val="Calibri"/>
        <family val="2"/>
      </rPr>
      <t>3</t>
    </r>
    <r>
      <rPr>
        <sz val="11"/>
        <color theme="1"/>
        <rFont val="Calibri"/>
        <family val="2"/>
      </rPr>
      <t xml:space="preserve"> включительно</t>
    </r>
  </si>
  <si>
    <r>
      <t>Пневматическое испытание сосуда, работающего под давлением, объемом свыше 100 м</t>
    </r>
    <r>
      <rPr>
        <vertAlign val="superscript"/>
        <sz val="11"/>
        <color indexed="8"/>
        <rFont val="Calibri"/>
        <family val="2"/>
      </rPr>
      <t xml:space="preserve">3  </t>
    </r>
    <r>
      <rPr>
        <sz val="11"/>
        <color theme="1"/>
        <rFont val="Calibri"/>
        <family val="2"/>
      </rPr>
      <t>до 500 м</t>
    </r>
    <r>
      <rPr>
        <vertAlign val="superscript"/>
        <sz val="11"/>
        <color indexed="8"/>
        <rFont val="Calibri"/>
        <family val="2"/>
      </rPr>
      <t>3</t>
    </r>
    <r>
      <rPr>
        <sz val="11"/>
        <color theme="1"/>
        <rFont val="Calibri"/>
        <family val="2"/>
      </rPr>
      <t xml:space="preserve"> включительно, недоступного для внутреннего осмотра</t>
    </r>
  </si>
  <si>
    <t>Пневматическое испытание сосуда, работающего под давлением, объемом свыше 100 м³ до 500 м³ включительно, отработавшего нормативный срок службы</t>
  </si>
  <si>
    <t>Пневматическое испытание сосуда, работающего под давлением, объемом свыше 100 м³ до 500 м³ включительно, недоступного для внутреннего осмотра, отработавшего нормативный срок службы</t>
  </si>
  <si>
    <t>Пневматическое испытание сосуда, работающего под давлением, объемом свыше 500 м³</t>
  </si>
  <si>
    <r>
      <t>Пневматическое испытание сосуда, работающего под давлением, объемом свыше 500 м³, недоступного для внутреннего осмотра</t>
    </r>
    <r>
      <rPr>
        <vertAlign val="superscript"/>
        <sz val="11"/>
        <color indexed="8"/>
        <rFont val="Calibri"/>
        <family val="2"/>
      </rPr>
      <t xml:space="preserve">  </t>
    </r>
  </si>
  <si>
    <t>Пневматическое испытание сосуда, работающего под давлением, объемом свыше 500 м³, отработавшего нормативный срок службы</t>
  </si>
  <si>
    <t>Цена без НДС</t>
  </si>
  <si>
    <t>№ п/п прейскуранта</t>
  </si>
  <si>
    <t>Сумма без НДС</t>
  </si>
  <si>
    <t>отработавший</t>
  </si>
  <si>
    <t>не отработавший</t>
  </si>
  <si>
    <t xml:space="preserve">Марка или модель </t>
  </si>
  <si>
    <t>Регистрационный или заводской номер</t>
  </si>
  <si>
    <t>парового котла с давлением пара до 1,3 МПа включительно</t>
  </si>
  <si>
    <t>парового котла с давлением пара до 1,3 МПа включительно, отработавшего нормативный срок службы</t>
  </si>
  <si>
    <t>парового котла с давлением пара свыше 1,3 МПа до 4,0 МПа включительно</t>
  </si>
  <si>
    <t>парового котла с давлением пара свыше 1,3 МПа до 4,0 МПа включительно, отработавшего нормативный срок службы</t>
  </si>
  <si>
    <t>парового котла высокого и сверхкритического давления</t>
  </si>
  <si>
    <t>парового котла высокого и сверхкритического давления, отработавшего нормативный срок службы</t>
  </si>
  <si>
    <t>водогрейного котла, котла с ВОТ, содорегенерационного котла теплопроизводительностью до 20 Гкал/час включительно, отработавших нормативный срок службы</t>
  </si>
  <si>
    <t>водогрейного котла, котла с ВОТ, содорегенерационного котла, теплопроизводительностью свыше 20 Гкал/час до 50 Гкал/час включительно</t>
  </si>
  <si>
    <t xml:space="preserve">водогрейного котла, котла с ВОТ, содорегенерационного котла теплопроизводительностью свыше 50 Гкал/час </t>
  </si>
  <si>
    <t>экономайзера</t>
  </si>
  <si>
    <t>экономайзера, отработавшего нормативный срок службы</t>
  </si>
  <si>
    <t>1.1.</t>
  </si>
  <si>
    <t>1.2.</t>
  </si>
  <si>
    <t>1.3.</t>
  </si>
  <si>
    <t>1.4.</t>
  </si>
  <si>
    <t>1.5.</t>
  </si>
  <si>
    <t>1.6.</t>
  </si>
  <si>
    <t>1.7.</t>
  </si>
  <si>
    <t>1.8.</t>
  </si>
  <si>
    <t>1.9.</t>
  </si>
  <si>
    <t>1.10.</t>
  </si>
  <si>
    <t>1.11.</t>
  </si>
  <si>
    <t>1.12.</t>
  </si>
  <si>
    <t>1.13.</t>
  </si>
  <si>
    <t>1.14.</t>
  </si>
  <si>
    <t>Наружный и внутренний осмотр парового котла с давлением пара до 1,3 МПа включительно</t>
  </si>
  <si>
    <t>Наружный и внутренний осмотр парового котла с давлением пара до 1,3 МПа включительно, отработавшего нормативный срок службы</t>
  </si>
  <si>
    <t>Наружный и внутренний осмотр парового котла с давлением пара свыше 1,3 МПа до 4,0 МПа включительно</t>
  </si>
  <si>
    <t>Наружный и внутренний осмотр парового котла с давлением пара свыше 1,3 МПа до 4,0 МПа включительно, отработавшего нормативный срок службы</t>
  </si>
  <si>
    <t>Наружный и внутренний осмотр парового котла высокого и сверхкритического давления</t>
  </si>
  <si>
    <t>Наружный и внутренний осмотр парового котла высокого и сверхкритического давления, отработавшего нормативный срок службы</t>
  </si>
  <si>
    <t>Наружный и внутренний осмотр водогрейного котла, котла с ВОТ, содорегенерационного котла теплопроизводительностью до 20 Гкал/час включительно, отработавших нормативный срок службы</t>
  </si>
  <si>
    <t>Наружный и внутренний осмотр водогрейного котла, котла с ВОТ, содорегенерационного котла, теплопроизводительностью свыше 20 Гкал/час до 50 Гкал/час включительно</t>
  </si>
  <si>
    <t xml:space="preserve">Наружный и внутренний осмотр водогрейного котла, котла с ВОТ, содорегенерационного котла теплопроизводительностью свыше 50 Гкал/час </t>
  </si>
  <si>
    <t>Наружный и внутренний осмотр экономайзера</t>
  </si>
  <si>
    <t>Наружный и внутренний осмотр экономайзера, отработавшего нормативный срок службы</t>
  </si>
  <si>
    <t>2.1.</t>
  </si>
  <si>
    <t>2.2.</t>
  </si>
  <si>
    <t>2.3.</t>
  </si>
  <si>
    <t>2.4.</t>
  </si>
  <si>
    <t>2.5.</t>
  </si>
  <si>
    <t>2.6.</t>
  </si>
  <si>
    <t>2.7.</t>
  </si>
  <si>
    <t>2.8.</t>
  </si>
  <si>
    <t>2.9.</t>
  </si>
  <si>
    <t>2.10.</t>
  </si>
  <si>
    <t>2.11.</t>
  </si>
  <si>
    <t>2.12.</t>
  </si>
  <si>
    <t>2.13.</t>
  </si>
  <si>
    <t>2.14.</t>
  </si>
  <si>
    <t>Гидравлическое испытание парового котла с давлением пара до 1,3 МПа включительно</t>
  </si>
  <si>
    <t>Гидравлическое испытание парового котла с давлением пара до 1,3 МПа включительно, отработавшего нормативный срок службы</t>
  </si>
  <si>
    <t>Гидравлическое испытание парового котла с давлением пара свыше 1,3 МПа до 4,0 МПа включительно</t>
  </si>
  <si>
    <t>Гидравлическое испытание парового котла с давлением пара свыше 1,3 МПа до 4,0 МПа включительно, отработавшего нормативный срок службы</t>
  </si>
  <si>
    <t>Гидравлическое испытание парового котла высокого и сверхкритического давления</t>
  </si>
  <si>
    <t>Гидравлическое испытание парового котла высокого и сверхкритического давления, отработавшего нормативный срок службы</t>
  </si>
  <si>
    <t>Гидравлическое испытание водогрейного котла, котла с ВОТ, содорегенерационного котла теплопроизводительностью до 20 Гкал/час включительно, отработавших нормативный срок службы</t>
  </si>
  <si>
    <t>Гидравлическое испытание водогрейного котла, котла с ВОТ, содорегенерационного котла, теплопроизводительностью свыше 20 Гкал/час до 50 Гкал/час включительно</t>
  </si>
  <si>
    <t xml:space="preserve">Гидравлическое испытание водогрейного котла, котла с ВОТ, содорегенерационного котла теплопроизводительностью свыше 50 Гкал/час </t>
  </si>
  <si>
    <t>Гидравлическое испытание водогрейного котла, котла ВОТ, содорегенерационного котла теплопроизводительностью свыше 50 Гкал./час, отработавших нормативный срок службы</t>
  </si>
  <si>
    <t>Гидравлическое испытание экономайзера</t>
  </si>
  <si>
    <t>Гидравлическое испытание экономайзера, отработавшего нормативный срок службы</t>
  </si>
  <si>
    <t xml:space="preserve"> Наружный и внутренний осмотр </t>
  </si>
  <si>
    <t xml:space="preserve">Наружный и внутренний осмотр </t>
  </si>
  <si>
    <t xml:space="preserve">Гидравлическое испытание </t>
  </si>
  <si>
    <t>водогрейного котла, котла с ВОТ, содорегенерационного котла теплопроизводительностью до 20 Гкал/час включительно</t>
  </si>
  <si>
    <t>Гидравлическое испытание водогрейного котла, котла с ВОТ, содорегенерационного котла теплопроизводительностью до 20 Гкал/час включительно</t>
  </si>
  <si>
    <t>водогрейного котла, котла с ВОТ, содорегенерационного котла теплопроизводительностью свыше 50 Гкал./час, отработавших нормативный срок службы</t>
  </si>
  <si>
    <t>водогрейного котла, котла с ВОТ, содорегенерационного котла теплопроизводительностью свыше 20 Гкал/час до 50 Гкал/час включительно, отработавших нормативный срок службы</t>
  </si>
  <si>
    <t>Гидравлическое испытание водогрейного котла, котла с ВОТ, содорегенерационного котла теплопроизводительностью свыше 20 Гкал/час до 50 Гкал/час включительно, отработавших нормативный срок службы</t>
  </si>
  <si>
    <t>Наружный и внутренний осмотр водогрейного котла, котла с ВОТ, содорегенерационного котла теплопроизводительностью свыше 50 Гкал./час, отработавших нормативный срок службы</t>
  </si>
  <si>
    <t>Наружный и внутренний осмотр водогрейного котла, котла с ВОТ, содорегенерационного котла теплопроизводительностью свыше 20 Гкал/час до 50 Гкал/час включительно, отработавших нормативный срок службы</t>
  </si>
  <si>
    <t>Наружный и внутренний осмотр водогрейного котла, котла с ВОТ, содорегенерационного котла теплопроизводительностью до 20 Гкал/час включительно</t>
  </si>
  <si>
    <t>Паропроизводительность, т/ч</t>
  </si>
  <si>
    <t>Теплопроизводительность, МВт</t>
  </si>
  <si>
    <t>2.2. Стоимость оказываемых услуг составляет:</t>
  </si>
  <si>
    <t>Отработавший / не отработавший нормативный срок службы</t>
  </si>
  <si>
    <t>Адрес нахождения объекта</t>
  </si>
  <si>
    <t>Для взаимодействия по договору назначен:</t>
  </si>
  <si>
    <t>С порядком оформления документов для оказания платных услуг, размещенном на сайте Госпромнадзора, ознакомлены.</t>
  </si>
  <si>
    <t>Заказчик к качеству оказанных(ой) услуг(и) претензий не имеет.</t>
  </si>
  <si>
    <t>ТО/К</t>
  </si>
  <si>
    <t>13.1</t>
  </si>
  <si>
    <t>13.2</t>
  </si>
  <si>
    <t>Наружный, внутренний осмотр, гидравлические испытания водогрейных котлов с температурой нагрева воды не выше 115°С и паровых котлов с давлением пара не более 0,07 МПа мощностью менее 1 МВт включительно за 1 котел</t>
  </si>
  <si>
    <t>Наружный, внутренний осмотр, гидравлические испытания водогрейных котлов с температурой нагрева воды не выше 115°С и паровых котлов с давлением пара не более 0,07 МПа мощностью более 1 МВт за 1 котел</t>
  </si>
  <si>
    <t xml:space="preserve"> мощностью менее 1 МВт включительно за 1 котел</t>
  </si>
  <si>
    <t>Наружный, внутренний осмотр, гидравлические испытания водогрейных котлов с температурой нагрева воды не выше 115°С и паровых котлов с давлением пара не более 0,07 МПа</t>
  </si>
  <si>
    <t xml:space="preserve"> мощностью более 1 МВт за 1 котел</t>
  </si>
  <si>
    <t xml:space="preserve">Поле для внесения дополнительных сведений  вместо данного текста (или скрыть строку) </t>
  </si>
  <si>
    <t>Провести осмотры/осмотры и испытания</t>
  </si>
  <si>
    <t>наружный, внутренний осмотр, гидравлические испытания</t>
  </si>
  <si>
    <t>наружный и внутренний осмотр</t>
  </si>
  <si>
    <t>п/п №</t>
  </si>
  <si>
    <t>1</t>
  </si>
  <si>
    <t>2</t>
  </si>
  <si>
    <t>3</t>
  </si>
  <si>
    <t>4</t>
  </si>
  <si>
    <t>5</t>
  </si>
  <si>
    <t>6</t>
  </si>
  <si>
    <t>7</t>
  </si>
  <si>
    <t>8</t>
  </si>
  <si>
    <t>Брестского областного</t>
  </si>
  <si>
    <r>
      <t xml:space="preserve">Брестское областное управление 
</t>
    </r>
    <r>
      <rPr>
        <sz val="11"/>
        <color indexed="8"/>
        <rFont val="Times New Roman"/>
        <family val="1"/>
      </rPr>
      <t xml:space="preserve">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224032, г.Брест, ул.Советской Конституции, 30-2
</t>
    </r>
    <r>
      <rPr>
        <b/>
        <sz val="11"/>
        <color indexed="8"/>
        <rFont val="Times New Roman"/>
        <family val="1"/>
      </rPr>
      <t>Банковские реквизиты:</t>
    </r>
    <r>
      <rPr>
        <sz val="11"/>
        <color indexed="8"/>
        <rFont val="Times New Roman"/>
        <family val="1"/>
      </rPr>
      <t xml:space="preserve">
p/с BY59AKBB36429000035991000000
в ОАО "АСБ Беларусбанк",
Юридический адрес: 
220089 г.Минск, ул.Дзержинского, 18
Код банка AKBBBY2X
УНП 200884395  ОКПО 00015482</t>
    </r>
  </si>
  <si>
    <t>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t>
  </si>
  <si>
    <t xml:space="preserve">начальника Брестского областного управления Госпромнадзора Калишука Игоря Геннадьевича, </t>
  </si>
  <si>
    <t>Начальник Брестского областного 
управления Госпромнадзора
___________________________ И.Г.Калишук</t>
  </si>
  <si>
    <t>г.Брест</t>
  </si>
  <si>
    <t>Брестского областного управления Госпромнадзора МЧС Республики Беларусь</t>
  </si>
  <si>
    <t xml:space="preserve">Брестского областного </t>
  </si>
  <si>
    <t>заместителя начальника управления - начальника отдела надзора Брестского областного управления Госпромнадзора Старинского Сергея Анатольевича,</t>
  </si>
  <si>
    <t>Заместитель начальника управления - начальник 
отдела надзора Брестского областного 
управления Госпромнадзора
___________________________ С.А.Старинский</t>
  </si>
  <si>
    <t xml:space="preserve">Брестского областного  </t>
  </si>
  <si>
    <t>заместителя начальника управления - начальника отдела экспертизы Брестского областного управления Госпромнадзора Рябушева Кирилла Вячеславовича,</t>
  </si>
  <si>
    <t>Заместитель начальника управления - начальник 
отдела экспертизы Брестского областного 
управления Госпромнадзора
___________________________К.В.Рябушев</t>
  </si>
  <si>
    <t>Витебского областного</t>
  </si>
  <si>
    <r>
      <rPr>
        <b/>
        <sz val="11"/>
        <color indexed="8"/>
        <rFont val="Times New Roman"/>
        <family val="1"/>
      </rPr>
      <t xml:space="preserve">Витебское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210002, г.Витебск, ул.Вострецова, 2
</t>
    </r>
    <r>
      <rPr>
        <b/>
        <sz val="11"/>
        <color indexed="8"/>
        <rFont val="Times New Roman"/>
        <family val="1"/>
      </rPr>
      <t>Банковские реквизиты:</t>
    </r>
    <r>
      <rPr>
        <sz val="11"/>
        <color indexed="8"/>
        <rFont val="Times New Roman"/>
        <family val="1"/>
      </rPr>
      <t xml:space="preserve">
р/с BY51BLBB36420300795593001001 
в Дирекции ОАО «Белинвестбанк» 
по Витебской области
по адресу: 210015, г.Витебск, ул.Ленина, 22/16 
Код банка BLBBBY2X 
УНП 300795593  ОКПО 000154822002</t>
    </r>
  </si>
  <si>
    <t>Витебское областное управление Госпромнадзора
Юридический адрес:
210002, г.Витебск, ул.Вострецова, 2
Банковские реквизиты:
р/с BY51BLBB36420300795593001001 
в Дирекции ОАО «Белинвестбанк» 
по Витебской области
по адресу: 210015, г.Витебск, ул.Ленина, 22/16 
Код банка BLBBBY2X 
УНП 300795593 ОКПО 000154822002</t>
  </si>
  <si>
    <t>начальника Витебского областного управления Госпромнадзора Чекана Василия Ивановича,</t>
  </si>
  <si>
    <t>Начальник Витебского областного 
управления Госпромнадзора
___________________________ В.И.Чекан</t>
  </si>
  <si>
    <t>г.Витебск</t>
  </si>
  <si>
    <t>Витебского областного управления Госпромнадзора МЧС Республики Беларусь</t>
  </si>
  <si>
    <t xml:space="preserve">Витебского областного </t>
  </si>
  <si>
    <t>заместителя начальника управления - начальника отдела надзора Витебского областного управления Госпромнадзора Лойко Валерия Николаевича,</t>
  </si>
  <si>
    <t xml:space="preserve">Заместитель начальника управления - начальник 
отдела надзора Витебского областного 
управления Госпромнадзора
___________________________В.Н.Лойко </t>
  </si>
  <si>
    <t xml:space="preserve">Витебского областного  </t>
  </si>
  <si>
    <t>заместителя начальника управления - начальника отдела экспертизы Витебского областного управления Госпромнадзора Пуко Сергея Антоновича,</t>
  </si>
  <si>
    <t>Заместитель начальника управления - начальник 
отдела экспертизы  Витебского областного 
управления Госпромнадзора
___________________________С.А.Пуко</t>
  </si>
  <si>
    <t xml:space="preserve">Витебского областного    </t>
  </si>
  <si>
    <t>начальника Новополоцкого межрайонного отдела Витебского областного управления Госпромнадзора Храповицкого Александра Анатольевича,</t>
  </si>
  <si>
    <t>г.Новополоцк</t>
  </si>
  <si>
    <t>Новополоцкого межрайонного отдела Витебского областного управления Госпромнадзора МЧС Республики Беларусь</t>
  </si>
  <si>
    <t xml:space="preserve">Витебского областного     </t>
  </si>
  <si>
    <t>заместителя начальника Новополоцкого межрайонного отдела Витебского областного управления Госпромнадзора Шепетюка Александра Ивановича,</t>
  </si>
  <si>
    <t>Гомельского областного</t>
  </si>
  <si>
    <r>
      <rPr>
        <b/>
        <sz val="11"/>
        <color indexed="8"/>
        <rFont val="Times New Roman"/>
        <family val="1"/>
      </rPr>
      <t>Гомельское областное управление</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246045, г.Гомель, ул.Олимпийская, 13
</t>
    </r>
    <r>
      <rPr>
        <b/>
        <sz val="11"/>
        <color indexed="8"/>
        <rFont val="Times New Roman"/>
        <family val="1"/>
      </rPr>
      <t>Банковские реквизиты:</t>
    </r>
    <r>
      <rPr>
        <sz val="11"/>
        <color indexed="8"/>
        <rFont val="Times New Roman"/>
        <family val="1"/>
      </rPr>
      <t xml:space="preserve">
p/с: BY85BLBB36420400872669001001
БИК: BLBBBY2X
Дирекция ОАО "Белинвестбанк" 
по Гомельской области
УНП 400872669  ОКПО 00015482</t>
    </r>
  </si>
  <si>
    <t>Гомельское областное управление Госпромнадзора
Юридический адрес:
246045, г.Гомель, ул.Олимпийская, 13
Банковские реквизиты:
p/с: BY85BLBB36420400872669001001
БИК: BLBBBY2X
Дирекция ОАО "Белинвестбанк" 
по Гомельской области
УНП 400872669 ОКПО 00015482</t>
  </si>
  <si>
    <t>заместителя начальника управления - начальника отдела надзора  Гомельского областного управления Госпромнадзора Кузьменкова Александра Петровича,</t>
  </si>
  <si>
    <t>г.Гомель</t>
  </si>
  <si>
    <t>Гомельского областного управления Госпромнадзора МЧС Республики Беларусь</t>
  </si>
  <si>
    <t xml:space="preserve">Гомельского областного </t>
  </si>
  <si>
    <t>заместителя начальника управления - начальника отдела экспертизы Гомельского областного управления Госпромнадзора Караткевича Александра Александровича,</t>
  </si>
  <si>
    <t xml:space="preserve">Гомельского областного  </t>
  </si>
  <si>
    <t>начальника Гомельского областного управления Госпромнадзора Дайнеко Михаила Михайловича,</t>
  </si>
  <si>
    <t xml:space="preserve">Начальник Гомельского областного 
управления Госпромнадзора
___________________________ М.М.Дайнеко
</t>
  </si>
  <si>
    <t xml:space="preserve">Гомельского областного    </t>
  </si>
  <si>
    <t>заместителя начальника Мозырского межрайонного отдела Гомельского областного управления Госпромнадзора Воробьёва Александра Николаевича,</t>
  </si>
  <si>
    <t>г.Мозырь</t>
  </si>
  <si>
    <t>Мозырского межрайонного отдела Гомельского областного управления Госпромнадзора МЧС Республики Беларусь</t>
  </si>
  <si>
    <t xml:space="preserve">Гомельского областного     </t>
  </si>
  <si>
    <t>начальника Мозырского межрайонного отдела Гомельского областного управления Госпромнадзора Байнова Игоря Сергеевича,</t>
  </si>
  <si>
    <t>Гродненского областного</t>
  </si>
  <si>
    <r>
      <rPr>
        <b/>
        <sz val="11"/>
        <color indexed="8"/>
        <rFont val="Times New Roman"/>
        <family val="1"/>
      </rPr>
      <t xml:space="preserve">Гродненское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230029, г.Гродно, ул.Горького, 49  
</t>
    </r>
    <r>
      <rPr>
        <b/>
        <sz val="11"/>
        <color indexed="8"/>
        <rFont val="Times New Roman"/>
        <family val="1"/>
      </rPr>
      <t>Банковские реквизиты:</t>
    </r>
    <r>
      <rPr>
        <sz val="11"/>
        <color indexed="8"/>
        <rFont val="Times New Roman"/>
        <family val="1"/>
      </rPr>
      <t xml:space="preserve">
р/с BY31AKBB36429050058554000000
в Гродненском областном управлении 
№ 400 «АСБ Беларусбанка»,
г.Гродно, ул.Новооктябрьская, 5
УНП 500279746  БИК AKBBBY2Х</t>
    </r>
  </si>
  <si>
    <t>Гродненское областное управление Госпромнадзора
Юридический адрес:
230029, г.Гродно, ул.Горького, 49  
Банковские реквизиты:
р/с BY31AKBB36429050058554000000
в Гродненском областном управлении 
№ 400 «АСБ Беларусбанка»,
г. Гродно, ул. Новооктябрьская,5
УНП 500279746 БИК AKBBBY2Х</t>
  </si>
  <si>
    <t>начальника Гродненского областного управления Госпромнадзора Бортника Василия Петровича,</t>
  </si>
  <si>
    <t>Начальник Гродненского областного 
управления Госпромнадзора
___________________________ А.П.Бортник</t>
  </si>
  <si>
    <t xml:space="preserve">г.Гродно </t>
  </si>
  <si>
    <t>Гродненского областного управления Госпромнадзора МЧС Республики Беларусь</t>
  </si>
  <si>
    <t xml:space="preserve">Гродненского областного  </t>
  </si>
  <si>
    <t>заместителя начальника управления - начальника отдела надзора Гродненского областного управления Госпромнадзора Масюкевича Александра Мечиславовича,</t>
  </si>
  <si>
    <t>Заместитель начальника управления - начальник 
отдела надзора Гродненского областного 
управления Госпромнадзора
___________________________А.М.Масюкевич</t>
  </si>
  <si>
    <t xml:space="preserve">Гродненского областного   </t>
  </si>
  <si>
    <t>заместителя начальника управления - начальника отдела экспертизы Гродненского областного управления Госпромнадзора Галицкого Александра Владимировича,</t>
  </si>
  <si>
    <t>Заместитель начальника управления - начальник 
отдела экспертизы  Гродненского областного 
управления Госпромнадзора
___________________________А.В.Галицкий</t>
  </si>
  <si>
    <r>
      <rPr>
        <b/>
        <sz val="11"/>
        <color indexed="8"/>
        <rFont val="Times New Roman"/>
        <family val="1"/>
      </rPr>
      <t xml:space="preserve">Минское городское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220108, г.Минск, ул.Казинца, д. 86, корп. 1
</t>
    </r>
    <r>
      <rPr>
        <b/>
        <sz val="11"/>
        <color indexed="8"/>
        <rFont val="Times New Roman"/>
        <family val="1"/>
      </rPr>
      <t>Банковские реквизиты:</t>
    </r>
    <r>
      <rPr>
        <sz val="11"/>
        <color indexed="8"/>
        <rFont val="Times New Roman"/>
        <family val="1"/>
      </rPr>
      <t xml:space="preserve">
р/с BY61АКВВ36429000032530000000
БИК: AKBBBY2Х 
ЦБУ № 527 ОАО «АСБ Беларусбанк»
г.Минск, ул.Воронянского, 7а
УНП 100061974  ОКПО 00015482</t>
    </r>
  </si>
  <si>
    <t>Минское городское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</si>
  <si>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заместителя начальника управления - начальника отдела экспертизы Минского городского управления Госпромнадзора Федотова Сергея Анатольевича,</t>
  </si>
  <si>
    <t>Заместитель начальника управления - начальник 
отдела экспертизы  Минского городского 
управления Госпромнадзора
___________________________С.А.Федотов</t>
  </si>
  <si>
    <t>Минского городского управления Госпромнадзора МЧС Республики Беларусь</t>
  </si>
  <si>
    <t xml:space="preserve">Минского городского  </t>
  </si>
  <si>
    <t>начальника отдела технической диагностики Минского городского управления Госпромнадзора Чижика Дмитрия Сергеевича,</t>
  </si>
  <si>
    <t>Начальник отдела технической 
диагностики Минского городского 
управления Госпромнадзора
___________________________Д.С.Чижик</t>
  </si>
  <si>
    <t xml:space="preserve">Минского городского   </t>
  </si>
  <si>
    <t>Минского областного</t>
  </si>
  <si>
    <r>
      <rPr>
        <b/>
        <sz val="11"/>
        <color indexed="8"/>
        <rFont val="Times New Roman"/>
        <family val="1"/>
      </rPr>
      <t xml:space="preserve">Минское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220108, г.Минск, ул.Казинца, д. 86, корп. 1
</t>
    </r>
    <r>
      <rPr>
        <b/>
        <sz val="11"/>
        <color indexed="8"/>
        <rFont val="Times New Roman"/>
        <family val="1"/>
      </rPr>
      <t>Банковские реквизиты:</t>
    </r>
    <r>
      <rPr>
        <sz val="11"/>
        <color indexed="8"/>
        <rFont val="Times New Roman"/>
        <family val="1"/>
      </rPr>
      <t xml:space="preserve">
р/с BY61АКВВ36429000032530000000
БИК: AKBBBY2Х 
ЦБУ № 527 ОАО «АСБ Беларусбанк»
г.Минск, ул.Воронянского, 7а
УНП 100061974  ОКПО 00015482</t>
    </r>
  </si>
  <si>
    <t>Минское областное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</si>
  <si>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заместителя начальника управления - начальника отдела надзора Минского областного управления Госпромнадзора Юркевича Владимира Михайловича,</t>
  </si>
  <si>
    <t xml:space="preserve">Заместитель начальника управления - начальник 
отдела надзора Минского областного 
управления Госпромнадзора
___________________________В.М.Юркевич </t>
  </si>
  <si>
    <t>Минского областного управления Госпромнадзора МЧС Республики Беларусь</t>
  </si>
  <si>
    <t xml:space="preserve">Минского областного  </t>
  </si>
  <si>
    <t>заместителя начальника управления - начальника отдела экспертизы Минского областного управления Госпромнадзора Гарбарца Владимира Викторовича,</t>
  </si>
  <si>
    <t>Заместитель начальника управления - начальник 
отдела экспертизы  Минского областного 
управления Госпромнадзора
___________________________В.В.Гарбарец</t>
  </si>
  <si>
    <t>Могилевского областного</t>
  </si>
  <si>
    <r>
      <rPr>
        <b/>
        <sz val="11"/>
        <color indexed="8"/>
        <rFont val="Times New Roman"/>
        <family val="1"/>
      </rPr>
      <t xml:space="preserve">Могилевское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212003, г.Могилев, ул.Челюскинцев, 115 
</t>
    </r>
    <r>
      <rPr>
        <b/>
        <sz val="11"/>
        <color indexed="8"/>
        <rFont val="Times New Roman"/>
        <family val="1"/>
      </rPr>
      <t>Банковские реквизиты:</t>
    </r>
    <r>
      <rPr>
        <sz val="11"/>
        <color indexed="8"/>
        <rFont val="Times New Roman"/>
        <family val="1"/>
      </rPr>
      <t xml:space="preserve">
р/с BY46АКВВ36429000001500000000
в МОУ №700 ОАО "Беларусбанк"
БИК АКВВ BY2Х  УНП 700630521</t>
    </r>
  </si>
  <si>
    <t>начальника Могилевского областного управления Госпромнадзора Петручени Александра Викторовича,</t>
  </si>
  <si>
    <t>Начальник Могилевского областного 
управления Госпромнадзора
___________________________ А.В.Петрученя</t>
  </si>
  <si>
    <t>г.Могилев</t>
  </si>
  <si>
    <t>Могилевского областного управления Госпромнадзора МЧС Республики Беларусь</t>
  </si>
  <si>
    <t xml:space="preserve">Могилевского областного  </t>
  </si>
  <si>
    <t>заместителя начальника управления - начальника отдела надзора Могилевского областного управления Госпромнадзора Шулейко Андрея Ромуальдовича,</t>
  </si>
  <si>
    <t>Заместитель начальника управления - начальник 
отдела надзора Могилевского областного 
управления Госпромнадзора
___________________________ А.Р.Шулейко</t>
  </si>
  <si>
    <t xml:space="preserve">Могилевского областного   </t>
  </si>
  <si>
    <t>заместителя начальника управления - начальника отдела экспертизы Могилевского областного управления Госпромнадзора Даниленко Евгения Валентиновича,</t>
  </si>
  <si>
    <t>Заместитель начальника управления - начальник 
отдела экспертизы Могилевского областного 
управления Госпромнадзора
___________________________ Е.В.Даниленко</t>
  </si>
  <si>
    <t xml:space="preserve">Могилевского областного    </t>
  </si>
  <si>
    <t>начальника Бобруйского межрайонного отдела Могилевского областного управления Госпромнадзора Мицули Ивана Ивановича,</t>
  </si>
  <si>
    <t>г.Бобруйск</t>
  </si>
  <si>
    <t>Бобруйского межрайонного отдела Могилевского областного управления Госпромнадзора МЧС Республики Беларусь</t>
  </si>
  <si>
    <t xml:space="preserve">Могилевского областного     </t>
  </si>
  <si>
    <t>заместителя начальника Бобруйского межрайонного отдела Могилевского областного управления Госпромнадзора Дроздовой Натальи Валерьевны,</t>
  </si>
  <si>
    <t xml:space="preserve">   Департамент по надзору за безопасным ведением работ в промышленности Министерства по чрезвычайным ситуациям Республики Беларусь (Госпромнадзор), именуемый в дальнейшем Исполнитель, в лице</t>
  </si>
  <si>
    <t xml:space="preserve">действующего на основании доверенности от </t>
  </si>
  <si>
    <t>с одной стороны, и</t>
  </si>
  <si>
    <t>(наименование юридического лица, фамилия, собственное имя, отчество (если таковое имеется) индивидуального предпринимателя)</t>
  </si>
  <si>
    <t>1.1. Исполнитель обязуется оказать услуги:</t>
  </si>
  <si>
    <t>Заказчик обязуется принять и оплатить Исполнителю оказанные услуги в соответствии с настоящим договором.
1.2. Результат оформляется записью в паспорте (формуляре), актом по каждому заявленному объекту.</t>
  </si>
  <si>
    <t>2.4. Заказчик производит в безналичном порядке 100% оплату путем перечисления денежных средств на расчетный счет Исполнителя. Основанием для оплаты служит акт сдачи-приемки оказанных услуг.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   услуги считаются оказанными, и Заказчик производит оплату в соответствии с п.п. 3.2.1 п. 3 настоящего договора.</t>
  </si>
  <si>
    <t>3.1. Заказчик имеет право  контролировать оказание Исполнителем услуг, не вмешиваясь в его деятельность.</t>
  </si>
  <si>
    <t xml:space="preserve">3.2.1. произвести оплату в соответствии с п.п. 2.4 п. 2 договора в течение 10 (десяти) банковских дней с даты договора. Стороны договорились датой договора считать дату, указанную на первой странице в правом верхнем углу настоящего договора; </t>
  </si>
  <si>
    <t>3.2.2. известить Исполнителя о проведенной оплате в течение 1 (одного) рабочего дня с момента ее осуществления, предоставив копию платежного поручения с отметкой банка, в том числе посредством электронной связи;</t>
  </si>
  <si>
    <t>3.2.1. произвести оплату в соответствии с п.п. 2.4 п. 2 договора в течение 10 (десяти) банковских дней с даты подписания Сторонами акта сдачи-приемки оказанных услуг;</t>
  </si>
  <si>
    <t>3.3.2. при оказании услуги по настоящему договору, в целях предупреждения конфликтных, спорных ситуаций, коррупционных проявлений, использовать служебные видеорегистраторы;
3.3.3. привлекать третьих лиц для оказания услуг.
3.4. Исполнитель обязан:
3.4.1. не использовать информацию, в том числе полученную посредством использования служебных видеорегистраторов, в иных, не связанных с исполнением служебных обязанностей целях, не предоставлять ее третьим лицам, за исключением правоохранительных органов в установленном законодательством порядке;
3.4.2. соблюдать требования по охране труда;</t>
  </si>
  <si>
    <r>
      <t xml:space="preserve">3.4.3. оказать услуги в течение </t>
    </r>
    <r>
      <rPr>
        <b/>
        <sz val="9.5"/>
        <color indexed="8"/>
        <rFont val="Times New Roman"/>
        <family val="1"/>
      </rPr>
      <t xml:space="preserve">30 (тридцати) </t>
    </r>
    <r>
      <rPr>
        <sz val="9.5"/>
        <color indexed="8"/>
        <rFont val="Times New Roman"/>
        <family val="1"/>
      </rPr>
      <t xml:space="preserve">рабочих дней с даты поступления на расчетный счет Исполнителя предоплаты и выполнения условий подп. 3.2.2, 3.2.3, 3.2.4 п. 3 настоящего договора;
</t>
    </r>
  </si>
  <si>
    <r>
      <t xml:space="preserve">3.4.3. оказать услуги в течение </t>
    </r>
    <r>
      <rPr>
        <b/>
        <sz val="9.5"/>
        <color indexed="8"/>
        <rFont val="Times New Roman"/>
        <family val="1"/>
      </rPr>
      <t>30 (тридцати)</t>
    </r>
    <r>
      <rPr>
        <u val="single"/>
        <sz val="9.5"/>
        <color indexed="8"/>
        <rFont val="Times New Roman"/>
        <family val="1"/>
      </rPr>
      <t xml:space="preserve"> </t>
    </r>
    <r>
      <rPr>
        <sz val="9.5"/>
        <color indexed="8"/>
        <rFont val="Times New Roman"/>
        <family val="1"/>
      </rPr>
      <t xml:space="preserve"> рабочих дней при выполнении условий п.п. 3.2.3, 3.2.4 п. 3 настоящего договора;</t>
    </r>
  </si>
  <si>
    <t>3.4.4. оказать услуги и сдать их по акту сдачи-приемки оказанных услуг;
3.4.5. представить в письменной форме дополнительное соглашение к договору в случае изменения стоимости оказываемых услуг;
3.4.6. не позднее 10-го числа месяца, следующего за месяцем подписания акта сдачи-приемки оказанных услуг, выставить (направить) электронный счет-фактуру по НДС на Портал Министерства по налогам и сборам (www.vat.gov.by).
3.5. Услуги считаются оказанными с момента подписания Сторонами акта сдачи-приемки оказанных услуг.
3.6. Сторона, для которой создались условия, препятствующие исполнению условий настоящего договора, должна незамедлительно сообщить в письменной форме другой Стороне о прекращении договора или изменении условий договора с возможным переносом сроков исполнения этих условий, за исключением случаев, указанных в п.п. 3.3.1 п. 3.3 настоящего договора.
3.7. Стороны договора обязуются не совершать действий коррупционной направленности. При исполнении своих обязанностей по договору Стороны обязуются не совершать в отношении иных лиц действий, связанных с оказанием влияния на принимаемые ими решения (действия) с целью получения каких-либо неправомерных преимуществ или для реализации иных неправомерных целей. Сторона, в адрес которой поступили сведения о действиях коррупционной направленности должностного лица, обязана проверить указанные в сообщении факты, и о результатах проверки уведомить другую Сторону, а так же проинформировать в установленном законодательством Республики Беларусь порядке государственные органы, осуществляющие борьбу с коррупцией, о выявленном факте. При подтверждении факта осуществления должностным лицом Стороны действий коррупционной направленности, другая сторона в праве в установленном законодательством порядке расторгнуть договор.</t>
  </si>
  <si>
    <t>ПРОЧИТАТЬ ДО ЗАПОЛНЕНИЯ
      Для автоматизации рассчета суммы и автозаполнения данных файл создан в программе Excel. Файл содержит: заявление, договор, счет-фактуру, акт выполненых работ. Заполнению Заказчиком подлежат зеленые поля в заявлении и договоре. При корректном заполнении счет-фактура и акт сформируются автоматически. Сведения предоставляемые Заказчиком в заявлении необходимы для составления результирующего документа.
       Если при установке курсора в поле для заполнения справа  появляется  квадратик со стрелочкой  для вызова  выпадающего  списка, то после щелчка по стрелочке для заполнения  нужно выбрать  необходимое  наименование из выпадающего списка.  Корректировать текст договора, выпадающие списки, а также удалять строки в данном документе запрещено. 
       Если строк окрашенных зеленым цветом больше, чем необходимо, то лишние строки можно скрыть (выделить строку щелчком правой клавиши мыши по номеру строки с краю слева, вызвать контекстное меню и в нем щелкнуть по слову "Скрыть" ("Показать", если надо вернуть строку)).  До вывода  на печать  отрегулировать  высоту заполненных строк для полного отображения  информации. Высоту строк и их количество в счете-фактуре и акте отрегулируют при регистрации договора.
      Если заполнение выбором из выпадающих списков строк п.1 в договоре вызывает непреодолимые трудности, можно отправить договор без данного заполнения или связаться с сотрудником Госпромнадзора для консультации. Заполнение данного пункта обязательно будет проверено до регистрации договора согласно данным, предоставленным в заявлении. При необходимости уточнения наш сотрудник свяжется с Вами по предоставленному в заявлении контактному номеру.
       В файле отрегулирована область печати, данные пояснения в область печати не входят. Отступ сверху для печати заявления на бланке организации отрегулировать изменением высоты строки над текстом заявления. Договор вступает в действие только после регистрации в Госпромнадзоре. Оплату по договору осуществлять с указанием в платежном поручении регистрационного номера, присвоенного Госпромнадзором, и даты заключения договора.</t>
  </si>
  <si>
    <t>Указать полное наименование владельца (вместо данного текста)</t>
  </si>
  <si>
    <t>Просим заключить договор на оказание услуг по проведению осмотров и испытаний (техническому освидетельствованию) котлов/экономайзеров (по параметрам согласно паспорту объекта) владельцем которых является:</t>
  </si>
  <si>
    <t>Наименование организации проводившей тех. диагностирование выше названного объекта</t>
  </si>
  <si>
    <t>№, дата заключения (отчета) по тех.диагностике</t>
  </si>
  <si>
    <t>Срок след. тех.диагн.</t>
  </si>
  <si>
    <t xml:space="preserve">Представляется в </t>
  </si>
  <si>
    <t>управление Госпромнадзора</t>
  </si>
  <si>
    <t>ДОНЕСЕНИЕ</t>
  </si>
  <si>
    <t>2024г.</t>
  </si>
  <si>
    <t>Год изготовления / ввода в эксплуатацию</t>
  </si>
  <si>
    <t>Рабочее (разрешенное) давление, Мпа/ Объем, м3</t>
  </si>
  <si>
    <t>Наименование организации проводившей тех. диагностирование</t>
  </si>
  <si>
    <t>Тех. Диагн.(отчет) №, дата</t>
  </si>
  <si>
    <t>Техническое освидетельствование проведено</t>
  </si>
  <si>
    <t>должность ФИО</t>
  </si>
  <si>
    <t xml:space="preserve">Вид технического освидетельствования  </t>
  </si>
  <si>
    <t>НО, ВО</t>
  </si>
  <si>
    <r>
      <t>Дата проведения технического освидетельствования</t>
    </r>
    <r>
      <rPr>
        <sz val="12"/>
        <color indexed="60"/>
        <rFont val="Times New Roman"/>
        <family val="1"/>
      </rPr>
      <t xml:space="preserve">  </t>
    </r>
  </si>
  <si>
    <t>НО, ВО, ГИ</t>
  </si>
  <si>
    <t>Результаты проведения технического освидетельствования</t>
  </si>
  <si>
    <t>(содержание записи в паспорте технического устройства и другая необходимая информация)</t>
  </si>
  <si>
    <t>Регистрационный номер</t>
  </si>
  <si>
    <t>Результаты технического освидетельствования</t>
  </si>
  <si>
    <t>Срок следующего технич. освидет.</t>
  </si>
  <si>
    <t>Разрешенное давление</t>
  </si>
  <si>
    <t>(должность специалиста, проводившего тех. освидетельствование)                                                                                  (подпись, инициалы и фамилия)</t>
  </si>
  <si>
    <t>В проведении технического освидетельствования участвовал</t>
  </si>
  <si>
    <t>(должность специалиста, участвующего в проведении тех. освидетельствовании)                                                          (подпись, инициалы и фамилия)</t>
  </si>
  <si>
    <r>
      <t xml:space="preserve">3.2.3. в течение </t>
    </r>
    <r>
      <rPr>
        <b/>
        <sz val="9.5"/>
        <color indexed="8"/>
        <rFont val="Times New Roman"/>
        <family val="1"/>
      </rPr>
      <t>30 (тридцати)</t>
    </r>
    <r>
      <rPr>
        <sz val="9.5"/>
        <color indexed="8"/>
        <rFont val="Times New Roman"/>
        <family val="1"/>
      </rPr>
      <t xml:space="preserve">  рабочих дней с даты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</si>
  <si>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r>
      <t xml:space="preserve">3.2.3. в течение </t>
    </r>
    <r>
      <rPr>
        <b/>
        <sz val="9.5"/>
        <color indexed="8"/>
        <rFont val="Times New Roman"/>
        <family val="1"/>
      </rPr>
      <t>30 (тридцати)</t>
    </r>
    <r>
      <rPr>
        <sz val="9.5"/>
        <color indexed="8"/>
        <rFont val="Times New Roman"/>
        <family val="1"/>
      </rPr>
      <t xml:space="preserve">  рабочих дней с даты договора (датой договора считать дату, указанную на первой странице в правом верхнем углу настоящего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</si>
  <si>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t>О техническом освидетельствовании : котлов, работающих под избыточным давлением установленных на</t>
  </si>
  <si>
    <t>Проведен наружный и внутренний осмотр (в местах доступных для осмотра) котла. Видимых дефектов, снижающих прочность котла, не выявлено.
Гидравлические испытания рабочим и пробным давлением котел выдержал.
Проверена организация обслуживания и ремонта котла.
На основании вышеизложенного определены сроки и параметры дальнейшей эксплуатации.</t>
  </si>
  <si>
    <t xml:space="preserve">2.6. Источник финансирования - </t>
  </si>
  <si>
    <t>3.2.4. обеспечить в полном объеме подготовку объекта и рабочих мест квалифицированным персоналом, задействованным в работе по оказанию услуг, соблюдение требований по охране труда;
3.2.5. подписать в течение 2 (двух) рабочих дней со дня окончания оказания услуг акт сдачи-приемки оказанных услуг и направить один экземпляр Исполнителю, либо в течение 2 (двух) рабочих дней представить письменный мотивированный отказ в его подписании;
3.2.6. не разглашать конфиденциальную информацию Исполнителя.
3.3. Исполнитель имеет право:</t>
  </si>
  <si>
    <r>
      <t>4.1. За нарушение сроков оказания услуг Заказчик вправе требовать с Исполнителя уплаты неустойки (пени) в размере</t>
    </r>
    <r>
      <rPr>
        <b/>
        <sz val="9.5"/>
        <color indexed="8"/>
        <rFont val="Times New Roman"/>
        <family val="1"/>
      </rPr>
      <t xml:space="preserve"> 0,1 </t>
    </r>
    <r>
      <rPr>
        <sz val="9.5"/>
        <color indexed="8"/>
        <rFont val="Times New Roman"/>
        <family val="1"/>
      </rPr>
      <t>процентов от стоимости не оказанных в срок услуг за каждый день просрочки.
4.2. За нарушение сроков оплаты Исполнитель вправе требовать с Заказчика уплаты неустойки (пени) в размере</t>
    </r>
    <r>
      <rPr>
        <b/>
        <sz val="9.5"/>
        <color indexed="8"/>
        <rFont val="Times New Roman"/>
        <family val="1"/>
      </rPr>
      <t xml:space="preserve"> 0,1  </t>
    </r>
    <r>
      <rPr>
        <sz val="9.5"/>
        <color indexed="8"/>
        <rFont val="Times New Roman"/>
        <family val="1"/>
      </rPr>
      <t>процентов от неуплаченной суммы за каждый день просрочки (за исключением бюджетных организаций).
4.3. Во всех других случаях неисполнения обязательств по договору Стороны несут ответственность в соответствии с законодательством Республики Беларусь.</t>
    </r>
  </si>
  <si>
    <t>9</t>
  </si>
  <si>
    <t>Брестское областное</t>
  </si>
  <si>
    <t>Витебское областное</t>
  </si>
  <si>
    <t xml:space="preserve">Витебское областное  </t>
  </si>
  <si>
    <t>Гомельское областное</t>
  </si>
  <si>
    <t xml:space="preserve">Гомельское областное  </t>
  </si>
  <si>
    <t xml:space="preserve">Гродненское областное </t>
  </si>
  <si>
    <t>Минское городское</t>
  </si>
  <si>
    <t xml:space="preserve">Минское городское  </t>
  </si>
  <si>
    <t xml:space="preserve">Минское городское   </t>
  </si>
  <si>
    <t>Минское областное</t>
  </si>
  <si>
    <t xml:space="preserve">Минское областное  </t>
  </si>
  <si>
    <t>Могилевское областное</t>
  </si>
  <si>
    <t xml:space="preserve">Могилевское областное  </t>
  </si>
  <si>
    <t xml:space="preserve">Могилевское областное   </t>
  </si>
  <si>
    <t xml:space="preserve">Могилевское областное    </t>
  </si>
  <si>
    <t xml:space="preserve">Могилевское областное     </t>
  </si>
  <si>
    <t>Начальник Новополоцкого межрайонного отдела 
Витебского областного управления Госпромнадзора
___________________________А.А.Храповицкий</t>
  </si>
  <si>
    <t>Заместитель начальника Новополоцкого 
межрайонного отдела Витебского 
областного управления Госпромнадзора
___________________________А.И.Шепетюк</t>
  </si>
  <si>
    <t xml:space="preserve">Заместитель начальника Мозырского 
межрайонного отдела Гомельского 
областного управления Госпромнадзора
___________________________ А.Н.Воробьёв
</t>
  </si>
  <si>
    <t xml:space="preserve">Начальник Мозырского межрайонного 
отдела Гомельского областного 
управления Госпромнадзора 
___________________________И.С.Байнов
</t>
  </si>
  <si>
    <t>Начальник Бобруйского межрайонного 
отдела Могилевского областного 
управления Госпромнадзора
___________________________ И.И.Мицуля</t>
  </si>
  <si>
    <t>Заместитель начальника Бобруйского 
межрайонного отдела Могилевского областного 
управления Госпромнадзора
___________________________ Н.В.Дроздова</t>
  </si>
  <si>
    <t>2.4. Заказчик производит в безналичном порядке 100% предоплату путем перечисления денежных средств на расчетный счет Исполнителя. Основанием для оплаты служит счет-фактура на предоплату, являющийся неотъемлемой частью настоящего договора.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услугам-услуги считаются оказанными, оплата за услуги Заказчику не возвращается.</t>
  </si>
  <si>
    <t xml:space="preserve">5.1. Договор вступает в силу с даты договора и действует до полного исполнения Сторонами своих обязательств по договору. 
5.2. Все изменения и дополнения к договору действительны, если совершены в письменной форме и подписаны обеими Сторонами. Соответствующие дополнительные соглашения Сторон являются неотъемлемой частью договора.
5.3. Споры, возникающие между Сторонами в процессе исполнения настоящего договора, разрешаются путем переговоров. Споры, не урегулированные путем переговоров, передаются на рассмотрение суда в порядке, предусмотренном законодательством Республики Беларусь. До обращения в суд обязательным является предъявление претензии. Все направленные претензии по настоящему договору должны быть рассмотрены Сторонами в течение 10 (десяти) календарных дней со дня их получения.
5.4. Договор и документы, переданные по факсу и подписанные уполномоченными представителями Сторон, имеют юридическую силу, с последующим обменом оригиналами в течение 30 (тридцати) календарных дней с момента подписания договора.
5.5. Вопросы, не урегулированные настоящим договором, решаются в соответствии с законодательством Республики Беларусь.
5.6. Договор составлен в двух экземплярах, по одному для каждой из Сторон. 
</t>
  </si>
  <si>
    <t>г. №</t>
  </si>
  <si>
    <t>20.03.2024 г. № 43-03/2024</t>
  </si>
  <si>
    <t>20.03.2024 г. № 31-03/2024</t>
  </si>
  <si>
    <t>20.03.2024 г. № 37-03/2024</t>
  </si>
  <si>
    <t>20.03.2024 г. № 44-03/2024</t>
  </si>
  <si>
    <t>20.03.2024 г. № 32-03/2024</t>
  </si>
  <si>
    <t>20.03.2024 г. № 38-03/2024</t>
  </si>
  <si>
    <t>20.03.2024 г. № 22-03/2024</t>
  </si>
  <si>
    <t>20.03.2024 г. № 23-03/2024</t>
  </si>
  <si>
    <t>20.03.2024 г. № 33-03/2024</t>
  </si>
  <si>
    <t xml:space="preserve">Заместитель начальника управления - начальник
отдела надзора Гомельского областного 
управления Госпромнадзора
___________________________ А.П.Кузьменков
</t>
  </si>
  <si>
    <t>20.03.2024 г. № 39-03/2024</t>
  </si>
  <si>
    <t xml:space="preserve">Заместитель начальника управления - начальник
отдела экспертизы Гомельского областного 
управления Госпромнадзора
___________________________ А.А.Караткевич
</t>
  </si>
  <si>
    <t>20.03.2024 г. № 45-03/2024</t>
  </si>
  <si>
    <t>20.03.2024 г. № 25-03/2024</t>
  </si>
  <si>
    <t>20.03.2024 г. № 24-03/2024</t>
  </si>
  <si>
    <t>20.03.2024 г. № 46-03/2024</t>
  </si>
  <si>
    <t>20.03.2024 г. № 34-03/2024</t>
  </si>
  <si>
    <t>20.03.2024 г. № 40-03/2024</t>
  </si>
  <si>
    <t>20.03.2024 г. № 30-03/2024</t>
  </si>
  <si>
    <t>20.03.2024 г. № 19-03/2024</t>
  </si>
  <si>
    <t>заместителя начальника Минского городского управления Госпромнадзора Ворона Александра Леонидовича,</t>
  </si>
  <si>
    <t>20.03.2024 г. № 18-03/2024</t>
  </si>
  <si>
    <t>Заместитель начальника Минского 
городского управления Госпромнадзора
___________________________А.Л.Ворон</t>
  </si>
  <si>
    <t>20.03.2024 г. № 35-03/2024</t>
  </si>
  <si>
    <t>20.03.2024 г. № 41-03/2024</t>
  </si>
  <si>
    <t>20.03.2024 г. № 47-03/2024</t>
  </si>
  <si>
    <t>20.03.2024 г. № 36-03/2024</t>
  </si>
  <si>
    <t>20.03.2024 г. № 42-03/2024</t>
  </si>
  <si>
    <t>20.03.2024 г. № 28-03/2024</t>
  </si>
  <si>
    <t>20.03.2024 г. № 29-03/2024</t>
  </si>
  <si>
    <t>2.1. Стоимость оказываемых услуг, являющихся предметом настоящего договора, определяется в соответствии с прейскурантом № 1 на услуги (работы), оказываемые Департаментом по надзору за безопасным ведением работ в промышленности Министерства по чрезвычайным ситуациям Республики Беларусь резидентам Республики Беларусь, утвержденным и введенным в действие приказом Госпромнадзора от 29.04.2024 № 43.</t>
  </si>
  <si>
    <t>Гомельское областное управление Госпромнадзора
Юридический адрес:
246045, г.Гомель, ул.Олимпийская, 13
Банковские реквизиты:
p/с: BY85BLBB36420400872669001001
БИК: BLBBBY2X
Дирекция ОАО "Белинвестбанк" 
по Гомельской области
УНП 400872669  ОКПО 00015482</t>
  </si>
  <si>
    <t>Могилевское областное управление Госпромнадзора
Юридический адрес:
212003, г.Могилев, ул.Челюскинцев, 115 
Банковские реквизиты:
р/с BY46АКВВ36429000001500000000
в МОУ №700 ОАО "Беларусбанк"
БИК АКВВ BY2Х УНП 700630521</t>
  </si>
  <si>
    <r>
      <rPr>
        <b/>
        <sz val="11"/>
        <color indexed="8"/>
        <rFont val="Times New Roman"/>
        <family val="1"/>
      </rPr>
      <t xml:space="preserve">Могилевское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212003, г.Могилев, ул.Челюскинцев, 115 
</t>
    </r>
    <r>
      <rPr>
        <b/>
        <sz val="11"/>
        <color indexed="8"/>
        <rFont val="Times New Roman"/>
        <family val="1"/>
      </rPr>
      <t>Банковские реквизиты:</t>
    </r>
    <r>
      <rPr>
        <sz val="11"/>
        <color indexed="8"/>
        <rFont val="Times New Roman"/>
        <family val="1"/>
      </rPr>
      <t xml:space="preserve">
р/с BY46АКВВ36429000001500000000
в МОУ №700 ОАО "Беларусбанк"
БИК АКВВ BY2Х  УНП 700630521</t>
    </r>
  </si>
  <si>
    <r>
      <rPr>
        <b/>
        <sz val="11"/>
        <color indexed="8"/>
        <rFont val="Times New Roman"/>
        <family val="1"/>
      </rPr>
      <t>Могилевское областное управление</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212003, г.Могилев, ул.Челюскинцев, 115 
</t>
    </r>
    <r>
      <rPr>
        <b/>
        <sz val="11"/>
        <color indexed="8"/>
        <rFont val="Times New Roman"/>
        <family val="1"/>
      </rPr>
      <t>Банковские реквизиты:</t>
    </r>
    <r>
      <rPr>
        <sz val="11"/>
        <color indexed="8"/>
        <rFont val="Times New Roman"/>
        <family val="1"/>
      </rPr>
      <t xml:space="preserve">
р/с BY46АКВВ36429000001500000000
в МОУ №700 ОАО "Беларусбанк"
БИК АКВВ BY2Х  УНП 700630521</t>
    </r>
  </si>
  <si>
    <r>
      <rPr>
        <b/>
        <sz val="11"/>
        <color indexed="8"/>
        <rFont val="Times New Roman"/>
        <family val="1"/>
      </rPr>
      <t xml:space="preserve">Могилевское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212003, г.Могилев, ул.Челюскинцев, 115 
</t>
    </r>
    <r>
      <rPr>
        <b/>
        <sz val="11"/>
        <color indexed="8"/>
        <rFont val="Times New Roman"/>
        <family val="1"/>
      </rPr>
      <t>Банковские реквизиты:</t>
    </r>
    <r>
      <rPr>
        <sz val="11"/>
        <color indexed="8"/>
        <rFont val="Times New Roman"/>
        <family val="1"/>
      </rPr>
      <t xml:space="preserve">
р/с BY46 АКВВ 3642 9000 0015 0000 0000
в МОУ № 700 ОАО "АСБ Беларусбанк"
БИК АКВВBY2Х  УНП 700630521</t>
    </r>
  </si>
  <si>
    <t>Могилевское областное управление Госпромнадзора
Юридический адрес:
212003, г.Могилев, ул.Челюскинцев, 115 
Банковские реквизиты:
р/с BY46 АКВВ 3642 9000 0015 0000 0000
в МОУ №700 ОАО "АСБ Беларусбанк"
БИК АКВВBY2Х УНП 700630521</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</si>
</sst>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s>
  <fonts count="104">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Arial"/>
      <family val="2"/>
    </font>
    <font>
      <sz val="14"/>
      <name val="Arial"/>
      <family val="2"/>
    </font>
    <font>
      <b/>
      <sz val="10"/>
      <color indexed="56"/>
      <name val="Arial"/>
      <family val="2"/>
    </font>
    <font>
      <b/>
      <i/>
      <sz val="10"/>
      <color indexed="56"/>
      <name val="Arial"/>
      <family val="2"/>
    </font>
    <font>
      <b/>
      <sz val="10"/>
      <name val="Arial"/>
      <family val="2"/>
    </font>
    <font>
      <i/>
      <sz val="10"/>
      <name val="Arial"/>
      <family val="2"/>
    </font>
    <font>
      <sz val="8"/>
      <name val="Times New Roman"/>
      <family val="1"/>
    </font>
    <font>
      <sz val="9"/>
      <name val="Tahoma"/>
      <family val="2"/>
    </font>
    <font>
      <b/>
      <sz val="9"/>
      <name val="Tahoma"/>
      <family val="2"/>
    </font>
    <font>
      <sz val="9.5"/>
      <color indexed="8"/>
      <name val="Times New Roman"/>
      <family val="1"/>
    </font>
    <font>
      <sz val="9.5"/>
      <name val="Times New Roman"/>
      <family val="1"/>
    </font>
    <font>
      <vertAlign val="superscript"/>
      <sz val="11"/>
      <color indexed="8"/>
      <name val="Times New Roman"/>
      <family val="1"/>
    </font>
    <font>
      <vertAlign val="superscript"/>
      <sz val="11"/>
      <color indexed="8"/>
      <name val="Calibri"/>
      <family val="2"/>
    </font>
    <font>
      <sz val="8"/>
      <name val="Tahoma"/>
      <family val="2"/>
    </font>
    <font>
      <sz val="11"/>
      <name val="Times New Roman"/>
      <family val="1"/>
    </font>
    <font>
      <sz val="10"/>
      <name val="Times New Roman"/>
      <family val="1"/>
    </font>
    <font>
      <b/>
      <sz val="10"/>
      <name val="Times New Roman"/>
      <family val="1"/>
    </font>
    <font>
      <b/>
      <sz val="9.5"/>
      <color indexed="8"/>
      <name val="Times New Roman"/>
      <family val="1"/>
    </font>
    <font>
      <u val="single"/>
      <sz val="9.5"/>
      <color indexed="8"/>
      <name val="Times New Roman"/>
      <family val="1"/>
    </font>
    <font>
      <sz val="12"/>
      <name val="Times New Roman"/>
      <family val="1"/>
    </font>
    <font>
      <sz val="12"/>
      <color indexed="6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family val="2"/>
    </font>
    <font>
      <sz val="10"/>
      <color indexed="8"/>
      <name val="Times New Roman"/>
      <family val="1"/>
    </font>
    <font>
      <sz val="6"/>
      <color indexed="8"/>
      <name val="Times New Roman"/>
      <family val="1"/>
    </font>
    <font>
      <sz val="7"/>
      <color indexed="8"/>
      <name val="Times New Roman"/>
      <family val="1"/>
    </font>
    <font>
      <sz val="7.5"/>
      <color indexed="8"/>
      <name val="Times New Roman"/>
      <family val="1"/>
    </font>
    <font>
      <b/>
      <sz val="15"/>
      <color indexed="8"/>
      <name val="Times New Roman"/>
      <family val="1"/>
    </font>
    <font>
      <sz val="8"/>
      <color indexed="8"/>
      <name val="Times New Roman"/>
      <family val="1"/>
    </font>
    <font>
      <b/>
      <sz val="11"/>
      <color indexed="63"/>
      <name val="Times New Roman"/>
      <family val="1"/>
    </font>
    <font>
      <sz val="15"/>
      <color indexed="8"/>
      <name val="Times New Roman"/>
      <family val="1"/>
    </font>
    <font>
      <sz val="12"/>
      <color indexed="8"/>
      <name val="Times New Roman"/>
      <family val="1"/>
    </font>
    <font>
      <sz val="11"/>
      <color indexed="20"/>
      <name val="Times New Roman"/>
      <family val="1"/>
    </font>
    <font>
      <i/>
      <sz val="15"/>
      <color indexed="8"/>
      <name val="Times New Roman"/>
      <family val="1"/>
    </font>
    <font>
      <i/>
      <sz val="11"/>
      <color indexed="8"/>
      <name val="Times New Roman"/>
      <family val="1"/>
    </font>
    <font>
      <b/>
      <sz val="10"/>
      <color indexed="8"/>
      <name val="Times New Roman"/>
      <family val="1"/>
    </font>
    <font>
      <sz val="9"/>
      <color indexed="8"/>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3"/>
      <name val="Arial"/>
      <family val="2"/>
    </font>
    <font>
      <sz val="11"/>
      <color theme="1"/>
      <name val="Times New Roman"/>
      <family val="1"/>
    </font>
    <font>
      <b/>
      <sz val="11"/>
      <color theme="1"/>
      <name val="Times New Roman"/>
      <family val="1"/>
    </font>
    <font>
      <sz val="10"/>
      <color theme="1"/>
      <name val="Times New Roman"/>
      <family val="1"/>
    </font>
    <font>
      <sz val="9.5"/>
      <color theme="1"/>
      <name val="Times New Roman"/>
      <family val="1"/>
    </font>
    <font>
      <sz val="6"/>
      <color theme="1"/>
      <name val="Times New Roman"/>
      <family val="1"/>
    </font>
    <font>
      <sz val="7"/>
      <color theme="1"/>
      <name val="Times New Roman"/>
      <family val="1"/>
    </font>
    <font>
      <sz val="7.5"/>
      <color theme="1"/>
      <name val="Times New Roman"/>
      <family val="1"/>
    </font>
    <font>
      <sz val="11"/>
      <color rgb="FF000000"/>
      <name val="Times New Roman"/>
      <family val="1"/>
    </font>
    <font>
      <b/>
      <sz val="15"/>
      <color theme="1"/>
      <name val="Times New Roman"/>
      <family val="1"/>
    </font>
    <font>
      <sz val="9.5"/>
      <color rgb="FF000000"/>
      <name val="Times New Roman"/>
      <family val="1"/>
    </font>
    <font>
      <sz val="8"/>
      <color theme="1"/>
      <name val="Times New Roman"/>
      <family val="1"/>
    </font>
    <font>
      <b/>
      <sz val="11"/>
      <color rgb="FF262626"/>
      <name val="Times New Roman"/>
      <family val="1"/>
    </font>
    <font>
      <sz val="15"/>
      <color theme="1"/>
      <name val="Times New Roman"/>
      <family val="1"/>
    </font>
    <font>
      <b/>
      <sz val="11"/>
      <color rgb="FF000000"/>
      <name val="Times New Roman"/>
      <family val="1"/>
    </font>
    <font>
      <sz val="12"/>
      <color theme="1"/>
      <name val="Times New Roman"/>
      <family val="1"/>
    </font>
    <font>
      <vertAlign val="superscript"/>
      <sz val="11"/>
      <color theme="1"/>
      <name val="Times New Roman"/>
      <family val="1"/>
    </font>
    <font>
      <b/>
      <sz val="12"/>
      <color theme="1"/>
      <name val="Times New Roman"/>
      <family val="1"/>
    </font>
    <font>
      <sz val="9"/>
      <color theme="1"/>
      <name val="Times New Roman"/>
      <family val="1"/>
    </font>
    <font>
      <b/>
      <sz val="9.5"/>
      <color theme="1"/>
      <name val="Times New Roman"/>
      <family val="1"/>
    </font>
    <font>
      <sz val="6"/>
      <color rgb="FF000000"/>
      <name val="Times New Roman"/>
      <family val="1"/>
    </font>
    <font>
      <sz val="7"/>
      <color rgb="FF000000"/>
      <name val="Times New Roman"/>
      <family val="1"/>
    </font>
    <font>
      <b/>
      <sz val="10"/>
      <color theme="1"/>
      <name val="Times New Roman"/>
      <family val="1"/>
    </font>
    <font>
      <i/>
      <sz val="11"/>
      <color theme="1"/>
      <name val="Times New Roman"/>
      <family val="1"/>
    </font>
    <font>
      <sz val="11"/>
      <color rgb="FFA50021"/>
      <name val="Times New Roman"/>
      <family val="1"/>
    </font>
    <font>
      <i/>
      <sz val="15"/>
      <color theme="1"/>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CCFFCC"/>
        <bgColor indexed="64"/>
      </patternFill>
    </fill>
    <fill>
      <patternFill patternType="solid">
        <fgColor rgb="FFCCFFFF"/>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style="thin"/>
    </border>
    <border>
      <left style="thin"/>
      <right/>
      <top style="thin"/>
      <bottom/>
    </border>
    <border>
      <left style="thin"/>
      <right style="thin"/>
      <top style="thin"/>
      <bottom style="thin"/>
    </border>
    <border>
      <left style="thin"/>
      <right style="thin"/>
      <top style="thin"/>
      <bottom>
        <color indexed="63"/>
      </bottom>
    </border>
    <border>
      <left style="thin"/>
      <right/>
      <top/>
      <bottom/>
    </border>
    <border>
      <left style="thin"/>
      <right style="medium"/>
      <top style="thin"/>
      <bottom>
        <color indexed="63"/>
      </bottom>
    </border>
    <border>
      <left style="thin"/>
      <right style="medium"/>
      <top style="thin"/>
      <bottom style="thin"/>
    </border>
    <border>
      <left>
        <color indexed="63"/>
      </left>
      <right>
        <color indexed="63"/>
      </right>
      <top>
        <color indexed="63"/>
      </top>
      <bottom style="thin">
        <color theme="1"/>
      </bottom>
    </border>
    <border>
      <left style="thin"/>
      <right style="thin"/>
      <top style="thin">
        <color theme="1"/>
      </top>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color theme="1"/>
      </top>
      <bottom>
        <color indexed="63"/>
      </bottom>
    </border>
    <border>
      <left/>
      <right style="medium"/>
      <top style="medium"/>
      <bottom/>
    </border>
    <border>
      <left style="medium"/>
      <right/>
      <top style="thin">
        <color theme="1"/>
      </top>
      <bottom/>
    </border>
    <border>
      <left/>
      <right style="medium"/>
      <top/>
      <bottom/>
    </border>
    <border>
      <left style="medium"/>
      <right/>
      <top/>
      <bottom/>
    </border>
    <border>
      <left style="medium"/>
      <right/>
      <top/>
      <bottom style="thin">
        <color theme="1"/>
      </bottom>
    </border>
    <border>
      <left style="medium"/>
      <right/>
      <top style="medium"/>
      <bottom/>
    </border>
    <border>
      <left/>
      <right/>
      <top style="medium"/>
      <bottom/>
    </border>
    <border>
      <left style="medium"/>
      <right>
        <color indexed="63"/>
      </right>
      <top>
        <color indexed="63"/>
      </top>
      <bottom style="medium"/>
    </border>
    <border>
      <left>
        <color indexed="63"/>
      </left>
      <right>
        <color indexed="63"/>
      </right>
      <top>
        <color indexed="63"/>
      </top>
      <bottom style="medium"/>
    </border>
    <border>
      <left style="thin"/>
      <right style="thin"/>
      <top style="medium"/>
      <bottom>
        <color indexed="63"/>
      </bottom>
    </border>
    <border>
      <left style="medium"/>
      <right style="thin"/>
      <top style="medium"/>
      <bottom>
        <color indexed="63"/>
      </bottom>
    </border>
    <border>
      <left style="thin"/>
      <right style="thin"/>
      <top style="medium"/>
      <bottom style="thin"/>
    </border>
    <border>
      <left style="thin"/>
      <right style="medium"/>
      <top style="medium"/>
      <bottom>
        <color indexed="63"/>
      </bottom>
    </border>
    <border>
      <left>
        <color indexed="63"/>
      </left>
      <right style="medium"/>
      <top>
        <color indexed="63"/>
      </top>
      <bottom style="medium"/>
    </border>
    <border>
      <left>
        <color indexed="63"/>
      </left>
      <right style="thin"/>
      <top style="thin"/>
      <bottom style="thin"/>
    </border>
    <border>
      <left style="thin"/>
      <right style="medium"/>
      <top style="medium"/>
      <bottom style="thin"/>
    </border>
    <border>
      <left style="medium"/>
      <right style="thin"/>
      <top style="medium"/>
      <bottom style="thin"/>
    </border>
    <border>
      <left/>
      <right/>
      <top style="thin"/>
      <bottom/>
    </border>
    <border>
      <left style="medium"/>
      <right style="thin"/>
      <top style="thin"/>
      <bottom style="thin"/>
    </border>
    <border>
      <left style="thin"/>
      <right style="thin"/>
      <top style="thin"/>
      <bottom style="medium"/>
    </border>
    <border>
      <left style="thin"/>
      <right style="medium"/>
      <top style="thin"/>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7" borderId="1" applyNumberFormat="0" applyAlignment="0" applyProtection="0"/>
    <xf numFmtId="0" fontId="6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8" borderId="7" applyNumberFormat="0" applyAlignment="0" applyProtection="0"/>
    <xf numFmtId="0" fontId="69" fillId="0" borderId="0" applyNumberFormat="0" applyFill="0" applyBorder="0" applyAlignment="0" applyProtection="0"/>
    <xf numFmtId="0" fontId="70" fillId="29" borderId="0" applyNumberFormat="0" applyBorder="0" applyAlignment="0" applyProtection="0"/>
    <xf numFmtId="0" fontId="4" fillId="0" borderId="0">
      <alignment/>
      <protection/>
    </xf>
    <xf numFmtId="0" fontId="71" fillId="0" borderId="0" applyNumberFormat="0" applyFill="0" applyBorder="0" applyAlignment="0" applyProtection="0"/>
    <xf numFmtId="0" fontId="72" fillId="30" borderId="0" applyNumberFormat="0" applyBorder="0" applyAlignment="0" applyProtection="0"/>
    <xf numFmtId="0" fontId="7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6" fillId="32" borderId="0" applyNumberFormat="0" applyBorder="0" applyAlignment="0" applyProtection="0"/>
  </cellStyleXfs>
  <cellXfs count="352">
    <xf numFmtId="0" fontId="0" fillId="0" borderId="0" xfId="0" applyFont="1" applyAlignment="1">
      <alignment/>
    </xf>
    <xf numFmtId="0" fontId="5" fillId="0" borderId="0" xfId="53" applyFont="1">
      <alignment/>
      <protection/>
    </xf>
    <xf numFmtId="0" fontId="77" fillId="0" borderId="0" xfId="53" applyFont="1">
      <alignment/>
      <protection/>
    </xf>
    <xf numFmtId="0" fontId="4" fillId="0" borderId="0" xfId="53">
      <alignment/>
      <protection/>
    </xf>
    <xf numFmtId="0" fontId="8" fillId="0" borderId="0" xfId="53" applyFont="1" applyAlignment="1">
      <alignment horizontal="center"/>
      <protection/>
    </xf>
    <xf numFmtId="0" fontId="8" fillId="0" borderId="0" xfId="53" applyFont="1" applyAlignment="1">
      <alignment horizontal="left"/>
      <protection/>
    </xf>
    <xf numFmtId="0" fontId="8" fillId="0" borderId="0" xfId="53" applyFont="1">
      <alignment/>
      <protection/>
    </xf>
    <xf numFmtId="4" fontId="4" fillId="0" borderId="0" xfId="53" applyNumberFormat="1">
      <alignment/>
      <protection/>
    </xf>
    <xf numFmtId="0" fontId="4" fillId="0" borderId="0" xfId="53" applyFont="1" quotePrefix="1">
      <alignment/>
      <protection/>
    </xf>
    <xf numFmtId="0" fontId="4" fillId="0" borderId="0" xfId="53" quotePrefix="1">
      <alignment/>
      <protection/>
    </xf>
    <xf numFmtId="4" fontId="8" fillId="0" borderId="0" xfId="53" applyNumberFormat="1" applyFont="1" applyAlignment="1">
      <alignment vertical="center"/>
      <protection/>
    </xf>
    <xf numFmtId="0" fontId="9" fillId="0" borderId="0" xfId="53" applyFont="1">
      <alignment/>
      <protection/>
    </xf>
    <xf numFmtId="0" fontId="4" fillId="0" borderId="0" xfId="53" applyAlignment="1">
      <alignment/>
      <protection/>
    </xf>
    <xf numFmtId="0" fontId="78" fillId="33" borderId="0" xfId="0" applyFont="1" applyFill="1" applyAlignment="1" applyProtection="1">
      <alignment/>
      <protection hidden="1"/>
    </xf>
    <xf numFmtId="0" fontId="78" fillId="33" borderId="0" xfId="0" applyFont="1" applyFill="1" applyAlignment="1" applyProtection="1">
      <alignment/>
      <protection hidden="1"/>
    </xf>
    <xf numFmtId="0" fontId="78" fillId="33" borderId="0" xfId="0" applyFont="1" applyFill="1" applyBorder="1" applyAlignment="1" applyProtection="1">
      <alignment/>
      <protection hidden="1"/>
    </xf>
    <xf numFmtId="0" fontId="78" fillId="33" borderId="0" xfId="0" applyFont="1" applyFill="1" applyBorder="1" applyAlignment="1" applyProtection="1">
      <alignment/>
      <protection hidden="1"/>
    </xf>
    <xf numFmtId="0" fontId="79" fillId="33" borderId="0" xfId="0" applyFont="1" applyFill="1" applyAlignment="1" applyProtection="1">
      <alignment/>
      <protection hidden="1"/>
    </xf>
    <xf numFmtId="0" fontId="78" fillId="33" borderId="0" xfId="0" applyNumberFormat="1" applyFont="1" applyFill="1" applyAlignment="1" applyProtection="1" quotePrefix="1">
      <alignment horizontal="right"/>
      <protection hidden="1"/>
    </xf>
    <xf numFmtId="0" fontId="79" fillId="33" borderId="0" xfId="0" applyFont="1" applyFill="1" applyBorder="1" applyAlignment="1" applyProtection="1">
      <alignment horizontal="right"/>
      <protection hidden="1"/>
    </xf>
    <xf numFmtId="0" fontId="80" fillId="33" borderId="0" xfId="0" applyFont="1" applyFill="1" applyBorder="1" applyAlignment="1" applyProtection="1">
      <alignment vertical="top"/>
      <protection hidden="1"/>
    </xf>
    <xf numFmtId="0" fontId="81" fillId="33" borderId="0" xfId="0" applyFont="1" applyFill="1" applyAlignment="1" applyProtection="1">
      <alignment/>
      <protection hidden="1"/>
    </xf>
    <xf numFmtId="0" fontId="81" fillId="33" borderId="0" xfId="0" applyFont="1" applyFill="1" applyBorder="1" applyAlignment="1" applyProtection="1">
      <alignment/>
      <protection hidden="1"/>
    </xf>
    <xf numFmtId="0" fontId="82" fillId="33" borderId="0" xfId="0" applyFont="1" applyFill="1" applyAlignment="1" applyProtection="1">
      <alignment/>
      <protection hidden="1"/>
    </xf>
    <xf numFmtId="0" fontId="83" fillId="33" borderId="0" xfId="0" applyFont="1" applyFill="1" applyAlignment="1" applyProtection="1">
      <alignment vertical="center"/>
      <protection hidden="1"/>
    </xf>
    <xf numFmtId="0" fontId="78" fillId="0" borderId="0" xfId="0" applyFont="1" applyAlignment="1" applyProtection="1">
      <alignment/>
      <protection hidden="1" locked="0"/>
    </xf>
    <xf numFmtId="0" fontId="81" fillId="33" borderId="0" xfId="0" applyFont="1" applyFill="1" applyAlignment="1" applyProtection="1">
      <alignment/>
      <protection hidden="1" locked="0"/>
    </xf>
    <xf numFmtId="0" fontId="78" fillId="0" borderId="0" xfId="0" applyFont="1" applyAlignment="1" applyProtection="1">
      <alignment/>
      <protection hidden="1" locked="0"/>
    </xf>
    <xf numFmtId="0" fontId="78" fillId="33" borderId="0" xfId="0" applyFont="1" applyFill="1" applyAlignment="1" applyProtection="1">
      <alignment/>
      <protection hidden="1" locked="0"/>
    </xf>
    <xf numFmtId="0" fontId="78" fillId="0" borderId="0" xfId="0" applyFont="1" applyAlignment="1" applyProtection="1">
      <alignment vertical="center"/>
      <protection hidden="1" locked="0"/>
    </xf>
    <xf numFmtId="0" fontId="82" fillId="33" borderId="0" xfId="0" applyFont="1" applyFill="1" applyAlignment="1" applyProtection="1">
      <alignment/>
      <protection hidden="1" locked="0"/>
    </xf>
    <xf numFmtId="0" fontId="82" fillId="0" borderId="0" xfId="0" applyFont="1" applyAlignment="1" applyProtection="1">
      <alignment/>
      <protection hidden="1" locked="0"/>
    </xf>
    <xf numFmtId="0" fontId="78" fillId="33" borderId="0" xfId="0" applyFont="1" applyFill="1" applyBorder="1" applyAlignment="1" applyProtection="1">
      <alignment/>
      <protection hidden="1" locked="0"/>
    </xf>
    <xf numFmtId="0" fontId="78" fillId="0" borderId="0" xfId="0" applyFont="1" applyBorder="1" applyAlignment="1" applyProtection="1">
      <alignment/>
      <protection hidden="1" locked="0"/>
    </xf>
    <xf numFmtId="49" fontId="79" fillId="33" borderId="0" xfId="0" applyNumberFormat="1" applyFont="1" applyFill="1" applyBorder="1" applyAlignment="1" applyProtection="1">
      <alignment horizontal="right"/>
      <protection hidden="1"/>
    </xf>
    <xf numFmtId="0" fontId="78" fillId="0" borderId="0" xfId="0" applyFont="1" applyAlignment="1" applyProtection="1">
      <alignment vertical="top"/>
      <protection hidden="1" locked="0"/>
    </xf>
    <xf numFmtId="2" fontId="78" fillId="33" borderId="0" xfId="0" applyNumberFormat="1" applyFont="1" applyFill="1" applyAlignment="1" applyProtection="1">
      <alignment/>
      <protection hidden="1"/>
    </xf>
    <xf numFmtId="0" fontId="84" fillId="33" borderId="0" xfId="0" applyFont="1" applyFill="1" applyAlignment="1" applyProtection="1">
      <alignment/>
      <protection hidden="1"/>
    </xf>
    <xf numFmtId="0" fontId="84" fillId="33" borderId="0" xfId="0" applyFont="1" applyFill="1" applyAlignment="1" applyProtection="1">
      <alignment vertical="top"/>
      <protection hidden="1"/>
    </xf>
    <xf numFmtId="0" fontId="83" fillId="33" borderId="0" xfId="0" applyFont="1" applyFill="1" applyAlignment="1" applyProtection="1">
      <alignment vertical="center"/>
      <protection hidden="1" locked="0"/>
    </xf>
    <xf numFmtId="0" fontId="80" fillId="33" borderId="0" xfId="0" applyFont="1" applyFill="1" applyAlignment="1" applyProtection="1">
      <alignment horizontal="center" wrapText="1"/>
      <protection hidden="1"/>
    </xf>
    <xf numFmtId="0" fontId="80" fillId="33" borderId="0" xfId="0" applyFont="1" applyFill="1" applyBorder="1" applyAlignment="1" applyProtection="1">
      <alignment wrapText="1"/>
      <protection hidden="1"/>
    </xf>
    <xf numFmtId="0" fontId="78" fillId="0" borderId="0" xfId="0" applyFont="1" applyAlignment="1" applyProtection="1">
      <alignment/>
      <protection hidden="1"/>
    </xf>
    <xf numFmtId="0" fontId="79" fillId="0" borderId="10" xfId="0" applyFont="1" applyBorder="1" applyAlignment="1" applyProtection="1">
      <alignment horizontal="left"/>
      <protection hidden="1"/>
    </xf>
    <xf numFmtId="0" fontId="79" fillId="33" borderId="0" xfId="0" applyFont="1" applyFill="1" applyBorder="1" applyAlignment="1" applyProtection="1">
      <alignment horizontal="center" wrapText="1"/>
      <protection hidden="1"/>
    </xf>
    <xf numFmtId="49" fontId="78" fillId="33" borderId="0" xfId="0" applyNumberFormat="1" applyFont="1" applyFill="1" applyAlignment="1" applyProtection="1">
      <alignment/>
      <protection hidden="1"/>
    </xf>
    <xf numFmtId="0" fontId="79" fillId="33" borderId="11" xfId="0" applyFont="1" applyFill="1" applyBorder="1" applyAlignment="1" applyProtection="1">
      <alignment horizontal="left" wrapText="1"/>
      <protection hidden="1"/>
    </xf>
    <xf numFmtId="0" fontId="79" fillId="33" borderId="11" xfId="0" applyFont="1" applyFill="1" applyBorder="1" applyAlignment="1" applyProtection="1">
      <alignment/>
      <protection hidden="1"/>
    </xf>
    <xf numFmtId="0" fontId="81" fillId="0" borderId="0" xfId="0" applyFont="1" applyFill="1" applyAlignment="1" applyProtection="1">
      <alignment/>
      <protection hidden="1"/>
    </xf>
    <xf numFmtId="0" fontId="85" fillId="34" borderId="12" xfId="0" applyFont="1" applyFill="1" applyBorder="1" applyAlignment="1">
      <alignment horizontal="center" vertical="center"/>
    </xf>
    <xf numFmtId="0" fontId="78" fillId="0" borderId="0" xfId="0" applyFont="1" applyFill="1" applyBorder="1" applyAlignment="1" applyProtection="1">
      <alignment/>
      <protection hidden="1" locked="0"/>
    </xf>
    <xf numFmtId="0" fontId="80" fillId="33" borderId="0" xfId="0" applyFont="1" applyFill="1" applyAlignment="1" applyProtection="1">
      <alignment horizontal="center"/>
      <protection hidden="1"/>
    </xf>
    <xf numFmtId="0" fontId="86" fillId="33" borderId="0" xfId="0" applyFont="1" applyFill="1" applyAlignment="1" applyProtection="1">
      <alignment horizontal="left"/>
      <protection hidden="1"/>
    </xf>
    <xf numFmtId="0" fontId="80" fillId="33" borderId="0" xfId="0" applyFont="1" applyFill="1" applyBorder="1" applyAlignment="1" applyProtection="1">
      <alignment/>
      <protection hidden="1"/>
    </xf>
    <xf numFmtId="0" fontId="81" fillId="33" borderId="0" xfId="0" applyFont="1" applyFill="1" applyAlignment="1" applyProtection="1">
      <alignment vertical="top"/>
      <protection hidden="1"/>
    </xf>
    <xf numFmtId="0" fontId="80" fillId="33" borderId="0" xfId="0" applyFont="1" applyFill="1" applyAlignment="1" applyProtection="1">
      <alignment horizontal="center" vertical="top"/>
      <protection hidden="1"/>
    </xf>
    <xf numFmtId="0" fontId="14" fillId="0" borderId="0" xfId="0" applyFont="1" applyFill="1" applyAlignment="1" applyProtection="1">
      <alignment vertical="top" wrapText="1"/>
      <protection hidden="1"/>
    </xf>
    <xf numFmtId="0" fontId="85" fillId="0" borderId="13" xfId="0" applyFont="1" applyFill="1" applyBorder="1" applyAlignment="1">
      <alignment horizontal="justify" vertical="center"/>
    </xf>
    <xf numFmtId="0" fontId="85" fillId="0" borderId="13" xfId="0" applyFont="1" applyFill="1" applyBorder="1" applyAlignment="1">
      <alignment horizontal="justify" vertical="center" wrapText="1"/>
    </xf>
    <xf numFmtId="49" fontId="85" fillId="0" borderId="13" xfId="0" applyNumberFormat="1" applyFont="1" applyFill="1" applyBorder="1" applyAlignment="1">
      <alignment horizontal="justify" vertical="center"/>
    </xf>
    <xf numFmtId="0" fontId="87" fillId="0" borderId="13" xfId="0" applyFont="1" applyFill="1" applyBorder="1" applyAlignment="1">
      <alignment horizontal="justify" vertical="center" wrapText="1"/>
    </xf>
    <xf numFmtId="0" fontId="87" fillId="0" borderId="14" xfId="0" applyFont="1" applyFill="1" applyBorder="1" applyAlignment="1">
      <alignment horizontal="justify" vertical="center" wrapText="1"/>
    </xf>
    <xf numFmtId="49" fontId="85" fillId="0" borderId="14" xfId="0" applyNumberFormat="1" applyFont="1" applyFill="1" applyBorder="1" applyAlignment="1">
      <alignment horizontal="justify" vertical="center"/>
    </xf>
    <xf numFmtId="2" fontId="87" fillId="0" borderId="13" xfId="0" applyNumberFormat="1" applyFont="1" applyFill="1" applyBorder="1" applyAlignment="1">
      <alignment horizontal="justify" vertical="center" wrapText="1"/>
    </xf>
    <xf numFmtId="0" fontId="85" fillId="34" borderId="15" xfId="0" applyFont="1" applyFill="1" applyBorder="1" applyAlignment="1">
      <alignment horizontal="left" vertical="center"/>
    </xf>
    <xf numFmtId="0" fontId="85" fillId="34" borderId="16" xfId="0" applyFont="1" applyFill="1" applyBorder="1" applyAlignment="1">
      <alignment horizontal="center" vertical="center"/>
    </xf>
    <xf numFmtId="2" fontId="85" fillId="0" borderId="17" xfId="0" applyNumberFormat="1" applyFont="1" applyFill="1" applyBorder="1" applyAlignment="1">
      <alignment horizontal="center" vertical="center"/>
    </xf>
    <xf numFmtId="2" fontId="85" fillId="0" borderId="16" xfId="0" applyNumberFormat="1" applyFont="1" applyFill="1" applyBorder="1" applyAlignment="1">
      <alignment horizontal="center" vertical="center"/>
    </xf>
    <xf numFmtId="0" fontId="81" fillId="33" borderId="0" xfId="0" applyFont="1" applyFill="1" applyAlignment="1" applyProtection="1">
      <alignment vertical="top"/>
      <protection hidden="1" locked="0"/>
    </xf>
    <xf numFmtId="0" fontId="78" fillId="0" borderId="0" xfId="0" applyFont="1" applyAlignment="1" applyProtection="1">
      <alignment wrapText="1"/>
      <protection hidden="1" locked="0"/>
    </xf>
    <xf numFmtId="0" fontId="80" fillId="33" borderId="0" xfId="0" applyFont="1" applyFill="1" applyAlignment="1" applyProtection="1">
      <alignment horizontal="center"/>
      <protection hidden="1" locked="0"/>
    </xf>
    <xf numFmtId="0" fontId="80" fillId="33" borderId="0" xfId="0" applyFont="1" applyFill="1" applyBorder="1" applyAlignment="1" applyProtection="1">
      <alignment horizontal="center"/>
      <protection hidden="1" locked="0"/>
    </xf>
    <xf numFmtId="0" fontId="81" fillId="33" borderId="0" xfId="0" applyFont="1" applyFill="1" applyAlignment="1" applyProtection="1">
      <alignment wrapText="1"/>
      <protection hidden="1"/>
    </xf>
    <xf numFmtId="0" fontId="81" fillId="33" borderId="0" xfId="0" applyFont="1" applyFill="1" applyBorder="1" applyAlignment="1" applyProtection="1">
      <alignment wrapText="1"/>
      <protection hidden="1"/>
    </xf>
    <xf numFmtId="0" fontId="78" fillId="0" borderId="0" xfId="0" applyFont="1" applyAlignment="1" applyProtection="1">
      <alignment vertical="top"/>
      <protection hidden="1"/>
    </xf>
    <xf numFmtId="0" fontId="81" fillId="33" borderId="0" xfId="0" applyFont="1" applyFill="1" applyBorder="1" applyAlignment="1" applyProtection="1">
      <alignment vertical="top" wrapText="1"/>
      <protection hidden="1"/>
    </xf>
    <xf numFmtId="0" fontId="81" fillId="33" borderId="0" xfId="0" applyFont="1" applyFill="1" applyAlignment="1" applyProtection="1">
      <alignment vertical="top" wrapText="1"/>
      <protection hidden="1"/>
    </xf>
    <xf numFmtId="0" fontId="79" fillId="35" borderId="0" xfId="0" applyFont="1" applyFill="1" applyBorder="1" applyAlignment="1">
      <alignment horizontal="left" vertical="top" wrapText="1"/>
    </xf>
    <xf numFmtId="0" fontId="80" fillId="33" borderId="0" xfId="0" applyFont="1" applyFill="1" applyAlignment="1" applyProtection="1">
      <alignment horizontal="left" vertical="top"/>
      <protection hidden="1"/>
    </xf>
    <xf numFmtId="49" fontId="81" fillId="33" borderId="0" xfId="0" applyNumberFormat="1" applyFont="1" applyFill="1" applyAlignment="1" applyProtection="1">
      <alignment/>
      <protection hidden="1"/>
    </xf>
    <xf numFmtId="49" fontId="81" fillId="33" borderId="0" xfId="0" applyNumberFormat="1" applyFont="1" applyFill="1" applyBorder="1" applyAlignment="1" applyProtection="1">
      <alignment/>
      <protection hidden="1"/>
    </xf>
    <xf numFmtId="0" fontId="78" fillId="33" borderId="0" xfId="0" applyFont="1" applyFill="1" applyAlignment="1" applyProtection="1">
      <alignment horizontal="left" vertical="top"/>
      <protection hidden="1"/>
    </xf>
    <xf numFmtId="49" fontId="88" fillId="33" borderId="0" xfId="0" applyNumberFormat="1" applyFont="1" applyFill="1" applyBorder="1" applyAlignment="1" applyProtection="1">
      <alignment horizontal="center"/>
      <protection hidden="1"/>
    </xf>
    <xf numFmtId="0" fontId="79" fillId="0" borderId="18" xfId="0" applyFont="1" applyBorder="1" applyAlignment="1" applyProtection="1">
      <alignment/>
      <protection locked="0"/>
    </xf>
    <xf numFmtId="0" fontId="89" fillId="0" borderId="18" xfId="0" applyFont="1" applyBorder="1" applyAlignment="1" applyProtection="1">
      <alignment/>
      <protection locked="0"/>
    </xf>
    <xf numFmtId="0" fontId="81" fillId="36" borderId="0" xfId="0" applyFont="1" applyFill="1" applyAlignment="1" applyProtection="1">
      <alignment vertical="top" wrapText="1"/>
      <protection hidden="1"/>
    </xf>
    <xf numFmtId="0" fontId="85" fillId="35" borderId="12" xfId="0" applyFont="1" applyFill="1" applyBorder="1" applyAlignment="1">
      <alignment horizontal="justify" vertical="center" wrapText="1"/>
    </xf>
    <xf numFmtId="0" fontId="85" fillId="0" borderId="12" xfId="0" applyFont="1" applyBorder="1" applyAlignment="1">
      <alignment horizontal="justify" vertical="center" wrapText="1"/>
    </xf>
    <xf numFmtId="0" fontId="79" fillId="33" borderId="0" xfId="0" applyFont="1" applyFill="1" applyAlignment="1" applyProtection="1">
      <alignment horizontal="left" vertical="top"/>
      <protection hidden="1"/>
    </xf>
    <xf numFmtId="0" fontId="81" fillId="33" borderId="0" xfId="0" applyFont="1" applyFill="1" applyAlignment="1" applyProtection="1">
      <alignment horizontal="left" vertical="top" wrapText="1"/>
      <protection hidden="1"/>
    </xf>
    <xf numFmtId="0" fontId="81" fillId="33" borderId="0" xfId="0" applyFont="1" applyFill="1" applyAlignment="1" applyProtection="1">
      <alignment horizontal="left" wrapText="1"/>
      <protection hidden="1"/>
    </xf>
    <xf numFmtId="0" fontId="90" fillId="33" borderId="0" xfId="0" applyFont="1" applyFill="1" applyAlignment="1" applyProtection="1">
      <alignment horizontal="left" vertical="top"/>
      <protection hidden="1"/>
    </xf>
    <xf numFmtId="0" fontId="81" fillId="33" borderId="0" xfId="0" applyFont="1" applyFill="1" applyBorder="1" applyAlignment="1" applyProtection="1">
      <alignment horizontal="left" wrapText="1"/>
      <protection hidden="1"/>
    </xf>
    <xf numFmtId="0" fontId="85" fillId="0" borderId="12" xfId="0" applyFont="1" applyBorder="1" applyAlignment="1">
      <alignment horizontal="justify" vertical="center"/>
    </xf>
    <xf numFmtId="49" fontId="85" fillId="35" borderId="12" xfId="0" applyNumberFormat="1" applyFont="1" applyFill="1" applyBorder="1" applyAlignment="1">
      <alignment horizontal="justify" vertical="center"/>
    </xf>
    <xf numFmtId="0" fontId="85" fillId="35" borderId="12" xfId="0" applyFont="1" applyFill="1" applyBorder="1" applyAlignment="1">
      <alignment horizontal="justify" vertical="center"/>
    </xf>
    <xf numFmtId="0" fontId="78" fillId="0" borderId="0" xfId="0" applyFont="1" applyFill="1" applyBorder="1" applyAlignment="1" applyProtection="1">
      <alignment horizontal="left" vertical="top" wrapText="1"/>
      <protection hidden="1" locked="0"/>
    </xf>
    <xf numFmtId="0" fontId="78" fillId="0" borderId="0" xfId="0" applyFont="1" applyAlignment="1" applyProtection="1">
      <alignment wrapText="1"/>
      <protection hidden="1"/>
    </xf>
    <xf numFmtId="0" fontId="78" fillId="0" borderId="0" xfId="0" applyFont="1" applyAlignment="1" applyProtection="1">
      <alignment/>
      <protection hidden="1"/>
    </xf>
    <xf numFmtId="0" fontId="85" fillId="35" borderId="12" xfId="0" applyFont="1" applyFill="1" applyBorder="1" applyAlignment="1" applyProtection="1">
      <alignment horizontal="justify" vertical="center" wrapText="1"/>
      <protection locked="0"/>
    </xf>
    <xf numFmtId="0" fontId="85" fillId="0" borderId="12" xfId="0" applyFont="1" applyBorder="1" applyAlignment="1" applyProtection="1">
      <alignment horizontal="justify" vertical="center" wrapText="1"/>
      <protection locked="0"/>
    </xf>
    <xf numFmtId="0" fontId="85" fillId="0" borderId="14" xfId="0" applyFont="1" applyBorder="1" applyAlignment="1" applyProtection="1">
      <alignment horizontal="justify" vertical="center" wrapText="1"/>
      <protection locked="0"/>
    </xf>
    <xf numFmtId="0" fontId="85" fillId="35" borderId="14" xfId="0" applyFont="1" applyFill="1" applyBorder="1" applyAlignment="1" applyProtection="1">
      <alignment horizontal="justify" vertical="center" wrapText="1"/>
      <protection locked="0"/>
    </xf>
    <xf numFmtId="0" fontId="81" fillId="33" borderId="0" xfId="0" applyFont="1" applyFill="1" applyAlignment="1" applyProtection="1">
      <alignment horizontal="left" wrapText="1"/>
      <protection hidden="1" locked="0"/>
    </xf>
    <xf numFmtId="0" fontId="79" fillId="0" borderId="0" xfId="0" applyFont="1" applyBorder="1" applyAlignment="1" applyProtection="1">
      <alignment/>
      <protection/>
    </xf>
    <xf numFmtId="0" fontId="85" fillId="35" borderId="12" xfId="0" applyFont="1" applyFill="1" applyBorder="1" applyAlignment="1" applyProtection="1">
      <alignment horizontal="justify" vertical="center" wrapText="1"/>
      <protection/>
    </xf>
    <xf numFmtId="0" fontId="85" fillId="35" borderId="19" xfId="0" applyFont="1" applyFill="1" applyBorder="1" applyAlignment="1" applyProtection="1">
      <alignment horizontal="justify" vertical="center" wrapText="1"/>
      <protection/>
    </xf>
    <xf numFmtId="0" fontId="85" fillId="0" borderId="12" xfId="0" applyFont="1" applyBorder="1" applyAlignment="1" applyProtection="1">
      <alignment horizontal="justify" vertical="center" wrapText="1"/>
      <protection/>
    </xf>
    <xf numFmtId="0" fontId="85" fillId="0" borderId="14" xfId="0" applyFont="1" applyBorder="1" applyAlignment="1" applyProtection="1">
      <alignment horizontal="justify" vertical="center" wrapText="1"/>
      <protection/>
    </xf>
    <xf numFmtId="0" fontId="85" fillId="35" borderId="14" xfId="0" applyFont="1" applyFill="1" applyBorder="1" applyAlignment="1" applyProtection="1">
      <alignment horizontal="justify" vertical="center" wrapText="1"/>
      <protection/>
    </xf>
    <xf numFmtId="0" fontId="78" fillId="0" borderId="0" xfId="0" applyFont="1" applyAlignment="1" applyProtection="1">
      <alignment vertical="center"/>
      <protection hidden="1"/>
    </xf>
    <xf numFmtId="0" fontId="85" fillId="35" borderId="15" xfId="0" applyFont="1" applyFill="1" applyBorder="1" applyAlignment="1" applyProtection="1">
      <alignment horizontal="justify" vertical="center" wrapText="1"/>
      <protection/>
    </xf>
    <xf numFmtId="0" fontId="85" fillId="35" borderId="20" xfId="0" applyFont="1" applyFill="1" applyBorder="1" applyAlignment="1" applyProtection="1">
      <alignment horizontal="justify" vertical="center" wrapText="1"/>
      <protection/>
    </xf>
    <xf numFmtId="0" fontId="78" fillId="0" borderId="0" xfId="0" applyFont="1" applyFill="1" applyAlignment="1" applyProtection="1">
      <alignment/>
      <protection hidden="1"/>
    </xf>
    <xf numFmtId="0" fontId="80" fillId="0" borderId="0" xfId="0" applyFont="1" applyAlignment="1" applyProtection="1">
      <alignment/>
      <protection hidden="1"/>
    </xf>
    <xf numFmtId="0" fontId="85" fillId="35" borderId="21" xfId="0" applyFont="1" applyFill="1" applyBorder="1" applyAlignment="1" applyProtection="1">
      <alignment horizontal="justify" vertical="center" wrapText="1"/>
      <protection/>
    </xf>
    <xf numFmtId="0" fontId="85" fillId="35" borderId="13" xfId="0" applyFont="1" applyFill="1" applyBorder="1" applyAlignment="1" applyProtection="1">
      <alignment horizontal="justify" vertical="center" wrapText="1"/>
      <protection/>
    </xf>
    <xf numFmtId="0" fontId="85" fillId="35" borderId="16" xfId="0" applyFont="1" applyFill="1" applyBorder="1" applyAlignment="1">
      <alignment horizontal="center" vertical="center"/>
    </xf>
    <xf numFmtId="0" fontId="85" fillId="0" borderId="16" xfId="0" applyFont="1" applyBorder="1" applyAlignment="1">
      <alignment horizontal="center" vertical="center"/>
    </xf>
    <xf numFmtId="0" fontId="87" fillId="35" borderId="12" xfId="0" applyFont="1" applyFill="1" applyBorder="1" applyAlignment="1">
      <alignment horizontal="justify" vertical="center" wrapText="1"/>
    </xf>
    <xf numFmtId="2" fontId="85" fillId="35" borderId="16" xfId="0" applyNumberFormat="1" applyFont="1" applyFill="1" applyBorder="1" applyAlignment="1">
      <alignment horizontal="center" vertical="center"/>
    </xf>
    <xf numFmtId="0" fontId="87" fillId="0" borderId="21" xfId="0" applyFont="1" applyBorder="1" applyAlignment="1">
      <alignment horizontal="justify" vertical="center" wrapText="1"/>
    </xf>
    <xf numFmtId="49" fontId="85" fillId="0" borderId="21" xfId="0" applyNumberFormat="1" applyFont="1" applyBorder="1" applyAlignment="1">
      <alignment horizontal="justify" vertical="center"/>
    </xf>
    <xf numFmtId="2" fontId="85" fillId="0" borderId="17" xfId="0" applyNumberFormat="1" applyFont="1" applyBorder="1" applyAlignment="1">
      <alignment horizontal="center" vertical="center"/>
    </xf>
    <xf numFmtId="0" fontId="91" fillId="34" borderId="22" xfId="0" applyFont="1" applyFill="1" applyBorder="1" applyAlignment="1" applyProtection="1">
      <alignment horizontal="left" vertical="center"/>
      <protection/>
    </xf>
    <xf numFmtId="0" fontId="91" fillId="34" borderId="12" xfId="0" applyFont="1" applyFill="1" applyBorder="1" applyAlignment="1" applyProtection="1">
      <alignment horizontal="center" vertical="center"/>
      <protection/>
    </xf>
    <xf numFmtId="0" fontId="91" fillId="34" borderId="16" xfId="0" applyFont="1" applyFill="1" applyBorder="1" applyAlignment="1" applyProtection="1">
      <alignment horizontal="center" vertical="center"/>
      <protection/>
    </xf>
    <xf numFmtId="0" fontId="85" fillId="35" borderId="12" xfId="0" applyFont="1" applyFill="1" applyBorder="1" applyAlignment="1" applyProtection="1">
      <alignment horizontal="justify" vertical="center"/>
      <protection/>
    </xf>
    <xf numFmtId="0" fontId="85" fillId="35" borderId="16" xfId="0" applyFont="1" applyFill="1" applyBorder="1" applyAlignment="1" applyProtection="1">
      <alignment horizontal="center" vertical="center"/>
      <protection/>
    </xf>
    <xf numFmtId="0" fontId="85" fillId="0" borderId="12" xfId="0" applyFont="1" applyBorder="1" applyAlignment="1" applyProtection="1">
      <alignment horizontal="justify" vertical="center"/>
      <protection/>
    </xf>
    <xf numFmtId="0" fontId="85" fillId="0" borderId="16" xfId="0" applyFont="1" applyBorder="1" applyAlignment="1" applyProtection="1">
      <alignment horizontal="center" vertical="center"/>
      <protection/>
    </xf>
    <xf numFmtId="0" fontId="89" fillId="0" borderId="18" xfId="0" applyFont="1" applyBorder="1" applyAlignment="1" applyProtection="1">
      <alignment/>
      <protection hidden="1" locked="0"/>
    </xf>
    <xf numFmtId="0" fontId="81" fillId="36" borderId="0" xfId="0" applyFont="1" applyFill="1" applyBorder="1" applyAlignment="1" applyProtection="1">
      <alignment vertical="top" wrapText="1"/>
      <protection hidden="1" locked="0"/>
    </xf>
    <xf numFmtId="0" fontId="78" fillId="35" borderId="0" xfId="0" applyFont="1" applyFill="1" applyBorder="1" applyAlignment="1">
      <alignment horizontal="left" vertical="top" wrapText="1"/>
    </xf>
    <xf numFmtId="0" fontId="78" fillId="35" borderId="23" xfId="0" applyFont="1" applyFill="1" applyBorder="1" applyAlignment="1">
      <alignment horizontal="left" vertical="top" wrapText="1"/>
    </xf>
    <xf numFmtId="0" fontId="78" fillId="35" borderId="24" xfId="0" applyFont="1" applyFill="1" applyBorder="1" applyAlignment="1">
      <alignment horizontal="left" vertical="top" wrapText="1"/>
    </xf>
    <xf numFmtId="0" fontId="78" fillId="0" borderId="25" xfId="0" applyFont="1" applyBorder="1" applyAlignment="1">
      <alignment horizontal="left" vertical="top" wrapText="1"/>
    </xf>
    <xf numFmtId="0" fontId="78" fillId="0" borderId="26" xfId="0" applyFont="1" applyBorder="1" applyAlignment="1">
      <alignment horizontal="left" vertical="top" wrapText="1"/>
    </xf>
    <xf numFmtId="0" fontId="78" fillId="35" borderId="25" xfId="0" applyFont="1" applyFill="1" applyBorder="1" applyAlignment="1">
      <alignment horizontal="left" vertical="top" wrapText="1"/>
    </xf>
    <xf numFmtId="0" fontId="78" fillId="35" borderId="26" xfId="0" applyFont="1" applyFill="1" applyBorder="1" applyAlignment="1">
      <alignment horizontal="left" vertical="top" wrapText="1"/>
    </xf>
    <xf numFmtId="0" fontId="18" fillId="35" borderId="25" xfId="0" applyFont="1" applyFill="1" applyBorder="1" applyAlignment="1">
      <alignment horizontal="left" vertical="top" wrapText="1"/>
    </xf>
    <xf numFmtId="0" fontId="18" fillId="35" borderId="26" xfId="0" applyFont="1" applyFill="1" applyBorder="1" applyAlignment="1">
      <alignment horizontal="left" vertical="top" wrapText="1"/>
    </xf>
    <xf numFmtId="0" fontId="78" fillId="0" borderId="27" xfId="0" applyFont="1" applyBorder="1" applyAlignment="1">
      <alignment horizontal="left" vertical="top" wrapText="1"/>
    </xf>
    <xf numFmtId="0" fontId="79" fillId="35" borderId="28" xfId="0" applyFont="1" applyFill="1" applyBorder="1" applyAlignment="1">
      <alignment horizontal="left" vertical="top" wrapText="1"/>
    </xf>
    <xf numFmtId="0" fontId="79" fillId="35" borderId="29" xfId="0" applyFont="1" applyFill="1" applyBorder="1" applyAlignment="1">
      <alignment horizontal="left" vertical="top" wrapText="1"/>
    </xf>
    <xf numFmtId="0" fontId="78" fillId="35" borderId="29" xfId="0" applyFont="1" applyFill="1" applyBorder="1" applyAlignment="1">
      <alignment horizontal="left" vertical="top" wrapText="1"/>
    </xf>
    <xf numFmtId="0" fontId="79" fillId="0" borderId="26" xfId="0" applyFont="1" applyBorder="1" applyAlignment="1">
      <alignment horizontal="left" vertical="top" wrapText="1"/>
    </xf>
    <xf numFmtId="0" fontId="79" fillId="0" borderId="0" xfId="0" applyFont="1" applyBorder="1" applyAlignment="1">
      <alignment horizontal="left" vertical="top" wrapText="1"/>
    </xf>
    <xf numFmtId="0" fontId="78" fillId="0" borderId="0" xfId="0" applyFont="1" applyBorder="1" applyAlignment="1">
      <alignment horizontal="left" vertical="top" wrapText="1"/>
    </xf>
    <xf numFmtId="0" fontId="79" fillId="35" borderId="26" xfId="0" applyFont="1" applyFill="1" applyBorder="1" applyAlignment="1">
      <alignment horizontal="left" vertical="top" wrapText="1"/>
    </xf>
    <xf numFmtId="0" fontId="2" fillId="0" borderId="0" xfId="0" applyFont="1" applyBorder="1" applyAlignment="1">
      <alignment horizontal="left" vertical="top" wrapText="1"/>
    </xf>
    <xf numFmtId="0" fontId="79" fillId="0" borderId="30" xfId="0" applyFont="1" applyBorder="1" applyAlignment="1">
      <alignment horizontal="left" vertical="top" wrapText="1"/>
    </xf>
    <xf numFmtId="0" fontId="78" fillId="0" borderId="31" xfId="0" applyFont="1" applyBorder="1" applyAlignment="1">
      <alignment horizontal="left" vertical="top" wrapText="1"/>
    </xf>
    <xf numFmtId="0" fontId="92" fillId="0" borderId="0" xfId="0" applyFont="1" applyAlignment="1" applyProtection="1">
      <alignment horizontal="left" vertical="top"/>
      <protection/>
    </xf>
    <xf numFmtId="0" fontId="78" fillId="33" borderId="10" xfId="0" applyFont="1" applyFill="1" applyBorder="1" applyAlignment="1" applyProtection="1">
      <alignment vertical="top"/>
      <protection hidden="1"/>
    </xf>
    <xf numFmtId="0" fontId="92" fillId="33" borderId="0" xfId="0" applyFont="1" applyFill="1" applyAlignment="1" applyProtection="1">
      <alignment/>
      <protection hidden="1"/>
    </xf>
    <xf numFmtId="0" fontId="78" fillId="33" borderId="10" xfId="0" applyFont="1" applyFill="1" applyBorder="1" applyAlignment="1" applyProtection="1">
      <alignment/>
      <protection hidden="1"/>
    </xf>
    <xf numFmtId="0" fontId="92" fillId="0" borderId="0" xfId="0" applyFont="1" applyAlignment="1" applyProtection="1">
      <alignment/>
      <protection/>
    </xf>
    <xf numFmtId="0" fontId="81" fillId="0" borderId="32" xfId="0" applyFont="1" applyBorder="1" applyAlignment="1" applyProtection="1">
      <alignment horizontal="center" vertical="top" wrapText="1"/>
      <protection hidden="1"/>
    </xf>
    <xf numFmtId="0" fontId="80" fillId="0" borderId="32" xfId="0" applyFont="1" applyFill="1" applyBorder="1" applyAlignment="1" applyProtection="1">
      <alignment horizontal="center" vertical="top" wrapText="1"/>
      <protection hidden="1"/>
    </xf>
    <xf numFmtId="0" fontId="81" fillId="33" borderId="0" xfId="0" applyFont="1" applyFill="1" applyAlignment="1" applyProtection="1">
      <alignment horizontal="left" wrapText="1"/>
      <protection hidden="1"/>
    </xf>
    <xf numFmtId="0" fontId="81" fillId="36" borderId="10" xfId="0" applyFont="1" applyFill="1" applyBorder="1" applyAlignment="1" applyProtection="1">
      <alignment horizontal="left" wrapText="1"/>
      <protection hidden="1" locked="0"/>
    </xf>
    <xf numFmtId="0" fontId="92" fillId="0" borderId="0" xfId="0" applyFont="1" applyAlignment="1" applyProtection="1">
      <alignment horizontal="left" vertical="top"/>
      <protection/>
    </xf>
    <xf numFmtId="0" fontId="78" fillId="36" borderId="0" xfId="0" applyFont="1" applyFill="1" applyBorder="1" applyAlignment="1" applyProtection="1">
      <alignment horizontal="left" wrapText="1"/>
      <protection hidden="1"/>
    </xf>
    <xf numFmtId="0" fontId="78" fillId="36" borderId="13" xfId="0" applyFont="1" applyFill="1" applyBorder="1" applyAlignment="1" applyProtection="1">
      <alignment horizontal="center" wrapText="1"/>
      <protection hidden="1"/>
    </xf>
    <xf numFmtId="0" fontId="78" fillId="36" borderId="13" xfId="0" applyFont="1" applyFill="1" applyBorder="1" applyAlignment="1" applyProtection="1">
      <alignment horizontal="center" vertical="top" wrapText="1"/>
      <protection hidden="1"/>
    </xf>
    <xf numFmtId="0" fontId="93" fillId="0" borderId="0" xfId="0" applyFont="1" applyAlignment="1" applyProtection="1">
      <alignment horizontal="left" vertical="top"/>
      <protection/>
    </xf>
    <xf numFmtId="0" fontId="93" fillId="0" borderId="0" xfId="0" applyFont="1" applyAlignment="1" applyProtection="1">
      <alignment horizontal="left" vertical="center"/>
      <protection/>
    </xf>
    <xf numFmtId="0" fontId="80" fillId="0" borderId="33" xfId="0" applyFont="1" applyFill="1" applyBorder="1" applyAlignment="1" applyProtection="1">
      <alignment horizontal="center" vertical="top" wrapText="1"/>
      <protection hidden="1"/>
    </xf>
    <xf numFmtId="49" fontId="81" fillId="36" borderId="34" xfId="0" applyNumberFormat="1" applyFont="1" applyFill="1" applyBorder="1" applyAlignment="1" applyProtection="1">
      <alignment horizontal="center" vertical="top" wrapText="1"/>
      <protection hidden="1" locked="0"/>
    </xf>
    <xf numFmtId="0" fontId="78" fillId="0" borderId="32" xfId="0" applyFont="1" applyBorder="1" applyAlignment="1" applyProtection="1">
      <alignment horizontal="center" vertical="top" wrapText="1"/>
      <protection hidden="1"/>
    </xf>
    <xf numFmtId="0" fontId="78" fillId="37" borderId="21" xfId="0" applyFont="1" applyFill="1" applyBorder="1" applyAlignment="1" applyProtection="1">
      <alignment horizontal="center" vertical="top" wrapText="1"/>
      <protection hidden="1"/>
    </xf>
    <xf numFmtId="0" fontId="78" fillId="37" borderId="11" xfId="0" applyFont="1" applyFill="1" applyBorder="1" applyAlignment="1" applyProtection="1">
      <alignment horizontal="center" vertical="top" wrapText="1"/>
      <protection hidden="1"/>
    </xf>
    <xf numFmtId="0" fontId="78" fillId="36" borderId="21" xfId="0" applyFont="1" applyFill="1" applyBorder="1" applyAlignment="1" applyProtection="1">
      <alignment horizontal="left" vertical="top" wrapText="1"/>
      <protection hidden="1"/>
    </xf>
    <xf numFmtId="0" fontId="78" fillId="36" borderId="11" xfId="0" applyFont="1" applyFill="1" applyBorder="1" applyAlignment="1" applyProtection="1">
      <alignment horizontal="left" vertical="top" wrapText="1"/>
      <protection hidden="1"/>
    </xf>
    <xf numFmtId="49" fontId="80" fillId="37" borderId="13" xfId="0" applyNumberFormat="1" applyFont="1" applyFill="1" applyBorder="1" applyAlignment="1" applyProtection="1">
      <alignment horizontal="left" vertical="top" wrapText="1"/>
      <protection hidden="1"/>
    </xf>
    <xf numFmtId="0" fontId="80" fillId="37" borderId="13" xfId="0" applyNumberFormat="1" applyFont="1" applyFill="1" applyBorder="1" applyAlignment="1" applyProtection="1">
      <alignment horizontal="left" vertical="top" wrapText="1"/>
      <protection hidden="1"/>
    </xf>
    <xf numFmtId="0" fontId="92" fillId="0" borderId="0" xfId="0" applyFont="1" applyAlignment="1" applyProtection="1">
      <alignment horizontal="left" vertical="top" wrapText="1"/>
      <protection/>
    </xf>
    <xf numFmtId="0" fontId="78" fillId="36" borderId="0" xfId="0" applyFont="1" applyFill="1" applyAlignment="1" applyProtection="1">
      <alignment horizontal="left" vertical="top"/>
      <protection hidden="1"/>
    </xf>
    <xf numFmtId="0" fontId="92" fillId="33" borderId="0" xfId="0" applyFont="1" applyFill="1" applyAlignment="1" applyProtection="1">
      <alignment horizontal="left" vertical="top" wrapText="1"/>
      <protection hidden="1"/>
    </xf>
    <xf numFmtId="0" fontId="78" fillId="36" borderId="0" xfId="0" applyFont="1" applyFill="1" applyAlignment="1" applyProtection="1">
      <alignment horizontal="left" vertical="top" wrapText="1"/>
      <protection hidden="1"/>
    </xf>
    <xf numFmtId="49" fontId="80" fillId="37" borderId="13" xfId="0" applyNumberFormat="1" applyFont="1" applyFill="1" applyBorder="1" applyAlignment="1" applyProtection="1">
      <alignment horizontal="center" vertical="top" wrapText="1"/>
      <protection hidden="1"/>
    </xf>
    <xf numFmtId="0" fontId="80" fillId="37" borderId="13" xfId="0" applyNumberFormat="1" applyFont="1" applyFill="1" applyBorder="1" applyAlignment="1" applyProtection="1">
      <alignment horizontal="center" vertical="top" wrapText="1"/>
      <protection hidden="1"/>
    </xf>
    <xf numFmtId="49" fontId="80" fillId="37" borderId="13" xfId="0" applyNumberFormat="1" applyFont="1" applyFill="1" applyBorder="1" applyAlignment="1" applyProtection="1">
      <alignment horizontal="center" vertical="top" wrapText="1"/>
      <protection/>
    </xf>
    <xf numFmtId="0" fontId="80" fillId="37" borderId="13" xfId="0" applyNumberFormat="1" applyFont="1" applyFill="1" applyBorder="1" applyAlignment="1" applyProtection="1">
      <alignment horizontal="center" vertical="top" wrapText="1"/>
      <protection/>
    </xf>
    <xf numFmtId="49" fontId="78" fillId="37" borderId="13" xfId="0" applyNumberFormat="1" applyFont="1" applyFill="1" applyBorder="1" applyAlignment="1" applyProtection="1">
      <alignment horizontal="left" vertical="top" wrapText="1"/>
      <protection hidden="1"/>
    </xf>
    <xf numFmtId="0" fontId="78" fillId="37" borderId="13" xfId="0" applyNumberFormat="1" applyFont="1" applyFill="1" applyBorder="1" applyAlignment="1" applyProtection="1">
      <alignment horizontal="left" vertical="top" wrapText="1"/>
      <protection hidden="1"/>
    </xf>
    <xf numFmtId="0" fontId="78" fillId="0" borderId="13" xfId="0" applyFont="1" applyBorder="1" applyAlignment="1" applyProtection="1">
      <alignment horizontal="center" vertical="top" wrapText="1"/>
      <protection hidden="1"/>
    </xf>
    <xf numFmtId="0" fontId="80" fillId="0" borderId="13" xfId="0" applyFont="1" applyBorder="1" applyAlignment="1" applyProtection="1">
      <alignment horizontal="center" vertical="top" wrapText="1"/>
      <protection hidden="1"/>
    </xf>
    <xf numFmtId="0" fontId="81" fillId="0" borderId="32" xfId="0" applyFont="1" applyBorder="1" applyAlignment="1" applyProtection="1">
      <alignment horizontal="left" vertical="top" wrapText="1"/>
      <protection/>
    </xf>
    <xf numFmtId="0" fontId="80" fillId="0" borderId="32" xfId="0" applyFont="1" applyBorder="1" applyAlignment="1" applyProtection="1">
      <alignment horizontal="center" vertical="top" wrapText="1"/>
      <protection/>
    </xf>
    <xf numFmtId="0" fontId="80" fillId="0" borderId="35" xfId="0" applyFont="1" applyBorder="1" applyAlignment="1" applyProtection="1">
      <alignment horizontal="center" vertical="top" wrapText="1"/>
      <protection/>
    </xf>
    <xf numFmtId="49" fontId="81" fillId="36" borderId="34" xfId="0" applyNumberFormat="1" applyFont="1" applyFill="1" applyBorder="1" applyAlignment="1" applyProtection="1">
      <alignment horizontal="left" vertical="top" wrapText="1"/>
      <protection locked="0"/>
    </xf>
    <xf numFmtId="0" fontId="92" fillId="0" borderId="0" xfId="0" applyFont="1" applyAlignment="1" applyProtection="1">
      <alignment horizontal="right" vertical="top"/>
      <protection/>
    </xf>
    <xf numFmtId="0" fontId="78" fillId="37" borderId="0" xfId="0" applyFont="1" applyFill="1" applyAlignment="1" applyProtection="1">
      <alignment horizontal="left" vertical="top"/>
      <protection hidden="1"/>
    </xf>
    <xf numFmtId="0" fontId="92" fillId="0" borderId="0" xfId="0" applyFont="1" applyAlignment="1" applyProtection="1">
      <alignment horizontal="center" vertical="top"/>
      <protection/>
    </xf>
    <xf numFmtId="49" fontId="80" fillId="36" borderId="31" xfId="0" applyNumberFormat="1" applyFont="1" applyFill="1" applyBorder="1" applyAlignment="1" applyProtection="1">
      <alignment horizontal="center" vertical="top" wrapText="1"/>
      <protection hidden="1" locked="0"/>
    </xf>
    <xf numFmtId="49" fontId="80" fillId="0" borderId="31" xfId="0" applyNumberFormat="1" applyFont="1" applyBorder="1" applyAlignment="1" applyProtection="1">
      <alignment horizontal="right" vertical="top" wrapText="1"/>
      <protection hidden="1"/>
    </xf>
    <xf numFmtId="49" fontId="80" fillId="33" borderId="31" xfId="0" applyNumberFormat="1" applyFont="1" applyFill="1" applyBorder="1" applyAlignment="1" applyProtection="1">
      <alignment horizontal="right" vertical="top" wrapText="1"/>
      <protection/>
    </xf>
    <xf numFmtId="49" fontId="80" fillId="33" borderId="30" xfId="0" applyNumberFormat="1" applyFont="1" applyFill="1" applyBorder="1" applyAlignment="1" applyProtection="1">
      <alignment horizontal="right" vertical="top" wrapText="1"/>
      <protection hidden="1"/>
    </xf>
    <xf numFmtId="49" fontId="80" fillId="33" borderId="31" xfId="0" applyNumberFormat="1" applyFont="1" applyFill="1" applyBorder="1" applyAlignment="1" applyProtection="1">
      <alignment horizontal="right" vertical="top" wrapText="1"/>
      <protection hidden="1"/>
    </xf>
    <xf numFmtId="0" fontId="80" fillId="0" borderId="13" xfId="0" applyFont="1" applyFill="1" applyBorder="1" applyAlignment="1" applyProtection="1">
      <alignment horizontal="center" vertical="top" wrapText="1"/>
      <protection hidden="1"/>
    </xf>
    <xf numFmtId="49" fontId="80" fillId="36" borderId="36" xfId="0" applyNumberFormat="1" applyFont="1" applyFill="1" applyBorder="1" applyAlignment="1" applyProtection="1">
      <alignment horizontal="center" vertical="top" wrapText="1"/>
      <protection hidden="1" locked="0"/>
    </xf>
    <xf numFmtId="49" fontId="78" fillId="36" borderId="34" xfId="0" applyNumberFormat="1" applyFont="1" applyFill="1" applyBorder="1" applyAlignment="1" applyProtection="1">
      <alignment horizontal="center" vertical="top" wrapText="1"/>
      <protection hidden="1" locked="0"/>
    </xf>
    <xf numFmtId="0" fontId="78" fillId="0" borderId="0" xfId="0" applyFont="1" applyFill="1" applyAlignment="1" applyProtection="1">
      <alignment horizontal="left" vertical="top" wrapText="1"/>
      <protection hidden="1"/>
    </xf>
    <xf numFmtId="0" fontId="78" fillId="36" borderId="10" xfId="0" applyFont="1" applyFill="1" applyBorder="1" applyAlignment="1" applyProtection="1">
      <alignment horizontal="center" vertical="top"/>
      <protection hidden="1"/>
    </xf>
    <xf numFmtId="0" fontId="78" fillId="37" borderId="10" xfId="0" applyFont="1" applyFill="1" applyBorder="1" applyAlignment="1" applyProtection="1">
      <alignment horizontal="left" vertical="top"/>
      <protection hidden="1"/>
    </xf>
    <xf numFmtId="0" fontId="23" fillId="37" borderId="0" xfId="0" applyFont="1" applyFill="1" applyAlignment="1" applyProtection="1">
      <alignment horizontal="left" vertical="top" wrapText="1"/>
      <protection/>
    </xf>
    <xf numFmtId="0" fontId="94" fillId="0" borderId="10" xfId="0" applyFont="1" applyBorder="1" applyAlignment="1" applyProtection="1">
      <alignment horizontal="center" vertical="top" wrapText="1"/>
      <protection/>
    </xf>
    <xf numFmtId="0" fontId="93" fillId="0" borderId="0" xfId="0" applyFont="1" applyAlignment="1" applyProtection="1">
      <alignment horizontal="center" vertical="top" wrapText="1"/>
      <protection/>
    </xf>
    <xf numFmtId="0" fontId="95" fillId="33" borderId="21" xfId="0" applyFont="1" applyFill="1" applyBorder="1" applyAlignment="1" applyProtection="1">
      <alignment horizontal="center" vertical="center" wrapText="1"/>
      <protection hidden="1"/>
    </xf>
    <xf numFmtId="0" fontId="95" fillId="33" borderId="11" xfId="0" applyFont="1" applyFill="1" applyBorder="1" applyAlignment="1" applyProtection="1">
      <alignment horizontal="center" vertical="center" wrapText="1"/>
      <protection hidden="1"/>
    </xf>
    <xf numFmtId="0" fontId="95" fillId="33" borderId="37" xfId="0" applyFont="1" applyFill="1" applyBorder="1" applyAlignment="1" applyProtection="1">
      <alignment horizontal="center" vertical="center" wrapText="1"/>
      <protection hidden="1"/>
    </xf>
    <xf numFmtId="0" fontId="80" fillId="33" borderId="21" xfId="0" applyFont="1" applyFill="1" applyBorder="1" applyAlignment="1" applyProtection="1">
      <alignment horizontal="center" vertical="center" wrapText="1"/>
      <protection hidden="1"/>
    </xf>
    <xf numFmtId="0" fontId="80" fillId="33" borderId="11" xfId="0" applyFont="1" applyFill="1" applyBorder="1" applyAlignment="1" applyProtection="1">
      <alignment horizontal="center" vertical="center" wrapText="1"/>
      <protection hidden="1"/>
    </xf>
    <xf numFmtId="0" fontId="80" fillId="33" borderId="37" xfId="0" applyFont="1" applyFill="1" applyBorder="1" applyAlignment="1" applyProtection="1">
      <alignment horizontal="center" vertical="center" wrapText="1"/>
      <protection hidden="1"/>
    </xf>
    <xf numFmtId="0" fontId="78" fillId="36" borderId="10" xfId="0" applyFont="1" applyFill="1" applyBorder="1" applyAlignment="1" applyProtection="1">
      <alignment horizontal="left" wrapText="1"/>
      <protection hidden="1"/>
    </xf>
    <xf numFmtId="0" fontId="80" fillId="33" borderId="13" xfId="0" applyFont="1" applyFill="1" applyBorder="1" applyAlignment="1" applyProtection="1">
      <alignment horizontal="center" vertical="center" wrapText="1"/>
      <protection hidden="1"/>
    </xf>
    <xf numFmtId="49" fontId="80" fillId="36" borderId="34" xfId="0" applyNumberFormat="1" applyFont="1" applyFill="1" applyBorder="1" applyAlignment="1" applyProtection="1">
      <alignment horizontal="center" vertical="top" wrapText="1"/>
      <protection locked="0"/>
    </xf>
    <xf numFmtId="49" fontId="80" fillId="36" borderId="38" xfId="0" applyNumberFormat="1" applyFont="1" applyFill="1" applyBorder="1" applyAlignment="1" applyProtection="1">
      <alignment horizontal="center" vertical="top" wrapText="1"/>
      <protection locked="0"/>
    </xf>
    <xf numFmtId="49" fontId="80" fillId="36" borderId="39" xfId="0" applyNumberFormat="1" applyFont="1" applyFill="1" applyBorder="1" applyAlignment="1" applyProtection="1">
      <alignment horizontal="center" vertical="top" wrapText="1"/>
      <protection hidden="1" locked="0"/>
    </xf>
    <xf numFmtId="49" fontId="80" fillId="36" borderId="34" xfId="0" applyNumberFormat="1" applyFont="1" applyFill="1" applyBorder="1" applyAlignment="1" applyProtection="1">
      <alignment horizontal="center" vertical="top" wrapText="1"/>
      <protection hidden="1" locked="0"/>
    </xf>
    <xf numFmtId="49" fontId="80" fillId="0" borderId="31" xfId="0" applyNumberFormat="1" applyFont="1" applyBorder="1" applyAlignment="1" applyProtection="1">
      <alignment horizontal="right" vertical="top" wrapText="1"/>
      <protection hidden="1" locked="0"/>
    </xf>
    <xf numFmtId="0" fontId="14" fillId="36" borderId="0" xfId="0" applyFont="1" applyFill="1" applyAlignment="1" applyProtection="1">
      <alignment horizontal="left" vertical="top" wrapText="1"/>
      <protection hidden="1" locked="0"/>
    </xf>
    <xf numFmtId="0" fontId="81" fillId="33" borderId="0" xfId="0" applyFont="1" applyFill="1" applyAlignment="1" applyProtection="1">
      <alignment horizontal="left" vertical="top" wrapText="1"/>
      <protection hidden="1"/>
    </xf>
    <xf numFmtId="0" fontId="14" fillId="36" borderId="0" xfId="0" applyFont="1" applyFill="1" applyAlignment="1" applyProtection="1">
      <alignment horizontal="left" vertical="top" wrapText="1"/>
      <protection hidden="1"/>
    </xf>
    <xf numFmtId="0" fontId="88" fillId="33" borderId="34" xfId="0" applyFont="1" applyFill="1" applyBorder="1" applyAlignment="1" applyProtection="1">
      <alignment horizontal="center" vertical="center" wrapText="1"/>
      <protection hidden="1"/>
    </xf>
    <xf numFmtId="0" fontId="88" fillId="33" borderId="38" xfId="0" applyFont="1" applyFill="1" applyBorder="1" applyAlignment="1" applyProtection="1">
      <alignment horizontal="center" vertical="center" wrapText="1"/>
      <protection hidden="1"/>
    </xf>
    <xf numFmtId="0" fontId="80" fillId="0" borderId="13" xfId="0" applyFont="1" applyBorder="1" applyAlignment="1" applyProtection="1">
      <alignment horizontal="center" vertical="top" wrapText="1"/>
      <protection/>
    </xf>
    <xf numFmtId="0" fontId="90" fillId="36" borderId="0" xfId="0" applyFont="1" applyFill="1" applyAlignment="1" applyProtection="1">
      <alignment horizontal="left" vertical="top"/>
      <protection hidden="1" locked="0"/>
    </xf>
    <xf numFmtId="0" fontId="90" fillId="33" borderId="0" xfId="0" applyFont="1" applyFill="1" applyAlignment="1" applyProtection="1">
      <alignment horizontal="left" vertical="top"/>
      <protection hidden="1"/>
    </xf>
    <xf numFmtId="49" fontId="81" fillId="33" borderId="0" xfId="0" applyNumberFormat="1" applyFont="1" applyFill="1" applyAlignment="1" applyProtection="1">
      <alignment horizontal="left" vertical="top" wrapText="1"/>
      <protection hidden="1"/>
    </xf>
    <xf numFmtId="0" fontId="81" fillId="33" borderId="0" xfId="0" applyNumberFormat="1" applyFont="1" applyFill="1" applyAlignment="1" applyProtection="1">
      <alignment horizontal="left" vertical="top" wrapText="1"/>
      <protection hidden="1"/>
    </xf>
    <xf numFmtId="49" fontId="81" fillId="0" borderId="0" xfId="0" applyNumberFormat="1" applyFont="1" applyAlignment="1" applyProtection="1">
      <alignment horizontal="left" vertical="top"/>
      <protection hidden="1"/>
    </xf>
    <xf numFmtId="0" fontId="79" fillId="33" borderId="0" xfId="0" applyFont="1" applyFill="1" applyBorder="1" applyAlignment="1" applyProtection="1">
      <alignment horizontal="left" vertical="top" wrapText="1" indent="1"/>
      <protection hidden="1"/>
    </xf>
    <xf numFmtId="0" fontId="19" fillId="36" borderId="10" xfId="0" applyFont="1" applyFill="1" applyBorder="1" applyAlignment="1" applyProtection="1">
      <alignment horizontal="left" vertical="top" wrapText="1"/>
      <protection hidden="1" locked="0"/>
    </xf>
    <xf numFmtId="0" fontId="88" fillId="33" borderId="39" xfId="0" applyFont="1" applyFill="1" applyBorder="1" applyAlignment="1" applyProtection="1">
      <alignment horizontal="center" vertical="center" wrapText="1"/>
      <protection hidden="1"/>
    </xf>
    <xf numFmtId="0" fontId="88" fillId="33" borderId="34" xfId="0" applyFont="1" applyFill="1" applyBorder="1" applyAlignment="1" applyProtection="1">
      <alignment horizontal="center" vertical="center"/>
      <protection hidden="1"/>
    </xf>
    <xf numFmtId="0" fontId="90" fillId="33" borderId="40" xfId="0" applyFont="1" applyFill="1" applyBorder="1" applyAlignment="1" applyProtection="1">
      <alignment horizontal="left" vertical="top" wrapText="1"/>
      <protection hidden="1"/>
    </xf>
    <xf numFmtId="0" fontId="80" fillId="36" borderId="10" xfId="0" applyFont="1" applyFill="1" applyBorder="1" applyAlignment="1" applyProtection="1">
      <alignment horizontal="left" vertical="top" wrapText="1"/>
      <protection hidden="1" locked="0"/>
    </xf>
    <xf numFmtId="0" fontId="14" fillId="33" borderId="0" xfId="0" applyFont="1" applyFill="1" applyAlignment="1" applyProtection="1">
      <alignment horizontal="left" vertical="top" wrapText="1"/>
      <protection hidden="1"/>
    </xf>
    <xf numFmtId="0" fontId="78" fillId="33" borderId="10" xfId="0" applyFont="1" applyFill="1" applyBorder="1" applyAlignment="1" applyProtection="1">
      <alignment horizontal="left" vertical="top" wrapText="1"/>
      <protection hidden="1"/>
    </xf>
    <xf numFmtId="0" fontId="90" fillId="36" borderId="10" xfId="0" applyFont="1" applyFill="1" applyBorder="1" applyAlignment="1" applyProtection="1">
      <alignment horizontal="left" vertical="top" wrapText="1"/>
      <protection locked="0"/>
    </xf>
    <xf numFmtId="0" fontId="96" fillId="33" borderId="0" xfId="0" applyFont="1" applyFill="1" applyAlignment="1" applyProtection="1">
      <alignment horizontal="center" vertical="top" wrapText="1"/>
      <protection hidden="1" locked="0"/>
    </xf>
    <xf numFmtId="49" fontId="14" fillId="0" borderId="10" xfId="0" applyNumberFormat="1" applyFont="1" applyFill="1" applyBorder="1" applyAlignment="1" applyProtection="1">
      <alignment horizontal="left" vertical="top" wrapText="1"/>
      <protection hidden="1"/>
    </xf>
    <xf numFmtId="49" fontId="83" fillId="33" borderId="40" xfId="0" applyNumberFormat="1" applyFont="1" applyFill="1" applyBorder="1" applyAlignment="1" applyProtection="1">
      <alignment horizontal="center"/>
      <protection hidden="1"/>
    </xf>
    <xf numFmtId="0" fontId="87" fillId="36" borderId="10" xfId="0" applyFont="1" applyFill="1" applyBorder="1" applyAlignment="1" applyProtection="1">
      <alignment horizontal="left" vertical="top" wrapText="1"/>
      <protection hidden="1" locked="0"/>
    </xf>
    <xf numFmtId="2" fontId="80" fillId="33" borderId="13" xfId="0" applyNumberFormat="1" applyFont="1" applyFill="1" applyBorder="1" applyAlignment="1" applyProtection="1">
      <alignment horizontal="center" vertical="top"/>
      <protection hidden="1"/>
    </xf>
    <xf numFmtId="0" fontId="80" fillId="33" borderId="13" xfId="0" applyFont="1" applyFill="1" applyBorder="1" applyAlignment="1" applyProtection="1">
      <alignment horizontal="center" vertical="top"/>
      <protection hidden="1"/>
    </xf>
    <xf numFmtId="0" fontId="78" fillId="33" borderId="41" xfId="0" applyNumberFormat="1" applyFont="1" applyFill="1" applyBorder="1" applyAlignment="1" applyProtection="1">
      <alignment horizontal="left" vertical="top"/>
      <protection/>
    </xf>
    <xf numFmtId="0" fontId="78" fillId="33" borderId="13" xfId="0" applyNumberFormat="1" applyFont="1" applyFill="1" applyBorder="1" applyAlignment="1" applyProtection="1">
      <alignment horizontal="left" vertical="top"/>
      <protection/>
    </xf>
    <xf numFmtId="0" fontId="78" fillId="33" borderId="13" xfId="0" applyFont="1" applyFill="1" applyBorder="1" applyAlignment="1" applyProtection="1">
      <alignment horizontal="left" vertical="top" wrapText="1"/>
      <protection hidden="1"/>
    </xf>
    <xf numFmtId="0" fontId="80" fillId="33" borderId="17" xfId="0" applyFont="1" applyFill="1" applyBorder="1" applyAlignment="1" applyProtection="1">
      <alignment horizontal="center" vertical="top"/>
      <protection hidden="1"/>
    </xf>
    <xf numFmtId="0" fontId="78" fillId="33" borderId="41" xfId="0" applyNumberFormat="1" applyFont="1" applyFill="1" applyBorder="1" applyAlignment="1" applyProtection="1">
      <alignment horizontal="right" vertical="top"/>
      <protection hidden="1"/>
    </xf>
    <xf numFmtId="0" fontId="78" fillId="33" borderId="13" xfId="0" applyNumberFormat="1" applyFont="1" applyFill="1" applyBorder="1" applyAlignment="1" applyProtection="1">
      <alignment horizontal="right" vertical="top"/>
      <protection hidden="1"/>
    </xf>
    <xf numFmtId="0" fontId="80" fillId="33" borderId="13" xfId="0" applyFont="1" applyFill="1" applyBorder="1" applyAlignment="1" applyProtection="1">
      <alignment horizontal="left" vertical="top" wrapText="1"/>
      <protection hidden="1"/>
    </xf>
    <xf numFmtId="2" fontId="78" fillId="33" borderId="13" xfId="0" applyNumberFormat="1" applyFont="1" applyFill="1" applyBorder="1" applyAlignment="1" applyProtection="1">
      <alignment horizontal="center" vertical="top"/>
      <protection hidden="1"/>
    </xf>
    <xf numFmtId="0" fontId="78" fillId="0" borderId="10" xfId="0" applyFont="1" applyBorder="1" applyAlignment="1" applyProtection="1">
      <alignment horizontal="center"/>
      <protection hidden="1"/>
    </xf>
    <xf numFmtId="0" fontId="78" fillId="33" borderId="0" xfId="0" applyFont="1" applyFill="1" applyAlignment="1" applyProtection="1">
      <alignment horizontal="left" wrapText="1"/>
      <protection hidden="1"/>
    </xf>
    <xf numFmtId="0" fontId="78" fillId="33" borderId="10" xfId="0" applyFont="1" applyFill="1" applyBorder="1" applyAlignment="1" applyProtection="1">
      <alignment horizontal="center" wrapText="1"/>
      <protection hidden="1"/>
    </xf>
    <xf numFmtId="0" fontId="88" fillId="0" borderId="0" xfId="0" applyFont="1" applyFill="1" applyBorder="1" applyAlignment="1" applyProtection="1">
      <alignment horizontal="left" wrapText="1"/>
      <protection hidden="1"/>
    </xf>
    <xf numFmtId="0" fontId="88" fillId="0" borderId="10" xfId="0" applyFont="1" applyFill="1" applyBorder="1" applyAlignment="1" applyProtection="1">
      <alignment horizontal="left" wrapText="1"/>
      <protection hidden="1"/>
    </xf>
    <xf numFmtId="0" fontId="78" fillId="33" borderId="0" xfId="0" applyFont="1" applyFill="1" applyAlignment="1" applyProtection="1">
      <alignment horizontal="left"/>
      <protection hidden="1"/>
    </xf>
    <xf numFmtId="0" fontId="79" fillId="33" borderId="10" xfId="0" applyFont="1" applyFill="1" applyBorder="1" applyAlignment="1" applyProtection="1">
      <alignment horizontal="left"/>
      <protection hidden="1"/>
    </xf>
    <xf numFmtId="0" fontId="81" fillId="33" borderId="40" xfId="0" applyFont="1" applyFill="1" applyBorder="1" applyAlignment="1" applyProtection="1">
      <alignment horizontal="left" vertical="top"/>
      <protection hidden="1"/>
    </xf>
    <xf numFmtId="0" fontId="95" fillId="33" borderId="40" xfId="0" applyFont="1" applyFill="1" applyBorder="1" applyAlignment="1" applyProtection="1">
      <alignment horizontal="center" vertical="top"/>
      <protection hidden="1"/>
    </xf>
    <xf numFmtId="2" fontId="80" fillId="33" borderId="42" xfId="0" applyNumberFormat="1" applyFont="1" applyFill="1" applyBorder="1" applyAlignment="1" applyProtection="1">
      <alignment horizontal="center" vertical="top"/>
      <protection hidden="1"/>
    </xf>
    <xf numFmtId="0" fontId="95" fillId="33" borderId="10" xfId="0" applyFont="1" applyFill="1" applyBorder="1" applyAlignment="1" applyProtection="1">
      <alignment horizontal="right" wrapText="1"/>
      <protection hidden="1"/>
    </xf>
    <xf numFmtId="2" fontId="80" fillId="33" borderId="17" xfId="0" applyNumberFormat="1" applyFont="1" applyFill="1" applyBorder="1" applyAlignment="1" applyProtection="1">
      <alignment horizontal="center" vertical="top"/>
      <protection hidden="1"/>
    </xf>
    <xf numFmtId="0" fontId="80" fillId="33" borderId="42" xfId="0" applyFont="1" applyFill="1" applyBorder="1" applyAlignment="1" applyProtection="1">
      <alignment horizontal="center" vertical="top"/>
      <protection hidden="1"/>
    </xf>
    <xf numFmtId="2" fontId="80" fillId="33" borderId="43" xfId="0" applyNumberFormat="1" applyFont="1" applyFill="1" applyBorder="1" applyAlignment="1" applyProtection="1">
      <alignment horizontal="center" vertical="top"/>
      <protection hidden="1"/>
    </xf>
    <xf numFmtId="0" fontId="81" fillId="36" borderId="0" xfId="0" applyFont="1" applyFill="1" applyAlignment="1" applyProtection="1">
      <alignment horizontal="left" vertical="top" wrapText="1"/>
      <protection hidden="1"/>
    </xf>
    <xf numFmtId="0" fontId="14" fillId="0" borderId="0" xfId="0" applyFont="1" applyFill="1" applyBorder="1" applyAlignment="1" applyProtection="1">
      <alignment horizontal="left" vertical="top" wrapText="1"/>
      <protection hidden="1"/>
    </xf>
    <xf numFmtId="0" fontId="14" fillId="0" borderId="11" xfId="0" applyFont="1" applyFill="1" applyBorder="1" applyAlignment="1" applyProtection="1">
      <alignment horizontal="left" vertical="top" wrapText="1"/>
      <protection hidden="1"/>
    </xf>
    <xf numFmtId="0" fontId="20" fillId="36" borderId="0" xfId="0" applyFont="1" applyFill="1" applyBorder="1" applyAlignment="1" applyProtection="1">
      <alignment horizontal="left" vertical="top" wrapText="1"/>
      <protection hidden="1" locked="0"/>
    </xf>
    <xf numFmtId="0" fontId="14" fillId="0" borderId="10" xfId="0" applyFont="1" applyFill="1" applyBorder="1" applyAlignment="1" applyProtection="1">
      <alignment horizontal="left" vertical="top" wrapText="1"/>
      <protection hidden="1"/>
    </xf>
    <xf numFmtId="0" fontId="87" fillId="0" borderId="0" xfId="0" applyFont="1" applyBorder="1" applyAlignment="1" applyProtection="1">
      <alignment horizontal="left" vertical="center"/>
      <protection hidden="1"/>
    </xf>
    <xf numFmtId="49" fontId="14" fillId="0" borderId="11" xfId="0" applyNumberFormat="1" applyFont="1" applyFill="1" applyBorder="1" applyAlignment="1" applyProtection="1">
      <alignment horizontal="left" vertical="top" wrapText="1"/>
      <protection hidden="1"/>
    </xf>
    <xf numFmtId="0" fontId="96" fillId="33" borderId="0" xfId="0" applyFont="1" applyFill="1" applyAlignment="1" applyProtection="1">
      <alignment horizontal="center"/>
      <protection hidden="1"/>
    </xf>
    <xf numFmtId="0" fontId="96" fillId="33" borderId="0" xfId="0" applyFont="1" applyFill="1" applyAlignment="1" applyProtection="1">
      <alignment horizontal="center" vertical="top"/>
      <protection hidden="1"/>
    </xf>
    <xf numFmtId="0" fontId="81" fillId="33" borderId="10" xfId="0" applyFont="1" applyFill="1" applyBorder="1" applyAlignment="1" applyProtection="1">
      <alignment horizontal="center"/>
      <protection hidden="1" locked="0"/>
    </xf>
    <xf numFmtId="0" fontId="81" fillId="33" borderId="0" xfId="0" applyFont="1" applyFill="1" applyBorder="1" applyAlignment="1" applyProtection="1">
      <alignment horizontal="left" vertical="top" wrapText="1"/>
      <protection hidden="1"/>
    </xf>
    <xf numFmtId="0" fontId="81" fillId="33" borderId="0" xfId="0" applyFont="1" applyFill="1" applyAlignment="1" applyProtection="1">
      <alignment horizontal="left"/>
      <protection hidden="1"/>
    </xf>
    <xf numFmtId="0" fontId="80" fillId="33" borderId="0" xfId="0" applyFont="1" applyFill="1" applyBorder="1" applyAlignment="1" applyProtection="1">
      <alignment horizontal="left" vertical="top" wrapText="1"/>
      <protection hidden="1"/>
    </xf>
    <xf numFmtId="0" fontId="79" fillId="33" borderId="10" xfId="0" applyFont="1" applyFill="1" applyBorder="1" applyAlignment="1" applyProtection="1">
      <alignment horizontal="center"/>
      <protection hidden="1"/>
    </xf>
    <xf numFmtId="0" fontId="79" fillId="33" borderId="0" xfId="0" applyFont="1" applyFill="1" applyAlignment="1" applyProtection="1">
      <alignment horizontal="center" vertical="top"/>
      <protection hidden="1"/>
    </xf>
    <xf numFmtId="0" fontId="97" fillId="0" borderId="0" xfId="0" applyFont="1" applyBorder="1" applyAlignment="1" applyProtection="1">
      <alignment horizontal="left"/>
      <protection hidden="1"/>
    </xf>
    <xf numFmtId="0" fontId="88" fillId="33" borderId="0" xfId="0" applyFont="1" applyFill="1" applyBorder="1" applyAlignment="1" applyProtection="1">
      <alignment horizontal="left" vertical="top" wrapText="1"/>
      <protection hidden="1"/>
    </xf>
    <xf numFmtId="0" fontId="79" fillId="0" borderId="10" xfId="0" applyFont="1" applyFill="1" applyBorder="1" applyAlignment="1" applyProtection="1">
      <alignment horizontal="center"/>
      <protection hidden="1"/>
    </xf>
    <xf numFmtId="0" fontId="79" fillId="33" borderId="10" xfId="0" applyFont="1" applyFill="1" applyBorder="1" applyAlignment="1" applyProtection="1">
      <alignment horizontal="center" wrapText="1"/>
      <protection hidden="1"/>
    </xf>
    <xf numFmtId="0" fontId="78" fillId="33" borderId="0" xfId="0" applyFont="1" applyFill="1" applyAlignment="1" applyProtection="1">
      <alignment horizontal="right"/>
      <protection hidden="1"/>
    </xf>
    <xf numFmtId="0" fontId="97" fillId="0" borderId="0" xfId="0" applyFont="1" applyBorder="1" applyAlignment="1" applyProtection="1">
      <alignment horizontal="center"/>
      <protection hidden="1"/>
    </xf>
    <xf numFmtId="0" fontId="79" fillId="33" borderId="0" xfId="0" applyFont="1" applyFill="1" applyBorder="1" applyAlignment="1" applyProtection="1">
      <alignment horizontal="left" vertical="top" wrapText="1"/>
      <protection hidden="1"/>
    </xf>
    <xf numFmtId="14" fontId="79" fillId="33" borderId="10" xfId="0" applyNumberFormat="1" applyFont="1" applyFill="1" applyBorder="1" applyAlignment="1" applyProtection="1">
      <alignment horizontal="center"/>
      <protection hidden="1"/>
    </xf>
    <xf numFmtId="0" fontId="78" fillId="33" borderId="0" xfId="0" applyFont="1" applyFill="1" applyAlignment="1" applyProtection="1">
      <alignment horizontal="left" vertical="top" wrapText="1"/>
      <protection hidden="1"/>
    </xf>
    <xf numFmtId="0" fontId="96" fillId="33" borderId="0" xfId="0" applyFont="1" applyFill="1" applyAlignment="1" applyProtection="1">
      <alignment horizontal="center" wrapText="1"/>
      <protection hidden="1"/>
    </xf>
    <xf numFmtId="0" fontId="98" fillId="0" borderId="0" xfId="0" applyFont="1" applyBorder="1" applyAlignment="1" applyProtection="1">
      <alignment horizontal="center" vertical="center"/>
      <protection hidden="1"/>
    </xf>
    <xf numFmtId="0" fontId="81" fillId="33" borderId="0" xfId="0" applyFont="1" applyFill="1" applyAlignment="1" applyProtection="1">
      <alignment horizontal="left" vertical="top"/>
      <protection hidden="1"/>
    </xf>
    <xf numFmtId="0" fontId="78" fillId="33" borderId="10" xfId="0" applyFont="1" applyFill="1" applyBorder="1" applyAlignment="1" applyProtection="1">
      <alignment horizontal="center"/>
      <protection hidden="1"/>
    </xf>
    <xf numFmtId="0" fontId="79" fillId="33" borderId="11" xfId="0" applyFont="1" applyFill="1" applyBorder="1" applyAlignment="1" applyProtection="1">
      <alignment horizontal="left"/>
      <protection hidden="1"/>
    </xf>
    <xf numFmtId="0" fontId="79" fillId="0" borderId="10" xfId="0" applyFont="1" applyFill="1" applyBorder="1" applyAlignment="1" applyProtection="1">
      <alignment horizontal="right"/>
      <protection hidden="1"/>
    </xf>
    <xf numFmtId="2" fontId="99" fillId="33" borderId="44" xfId="0" applyNumberFormat="1" applyFont="1" applyFill="1" applyBorder="1" applyAlignment="1" applyProtection="1">
      <alignment horizontal="center"/>
      <protection hidden="1"/>
    </xf>
    <xf numFmtId="2" fontId="99" fillId="33" borderId="45" xfId="0" applyNumberFormat="1" applyFont="1" applyFill="1" applyBorder="1" applyAlignment="1" applyProtection="1">
      <alignment horizontal="center"/>
      <protection hidden="1"/>
    </xf>
    <xf numFmtId="0" fontId="10" fillId="33" borderId="0" xfId="0" applyNumberFormat="1" applyFont="1" applyFill="1" applyBorder="1" applyAlignment="1" applyProtection="1">
      <alignment horizontal="left" vertical="top" wrapText="1"/>
      <protection hidden="1"/>
    </xf>
    <xf numFmtId="2" fontId="99" fillId="33" borderId="46" xfId="0" applyNumberFormat="1" applyFont="1" applyFill="1" applyBorder="1" applyAlignment="1" applyProtection="1">
      <alignment horizontal="center"/>
      <protection hidden="1"/>
    </xf>
    <xf numFmtId="14" fontId="79" fillId="33" borderId="11" xfId="0" applyNumberFormat="1" applyFont="1" applyFill="1" applyBorder="1" applyAlignment="1" applyProtection="1">
      <alignment horizontal="right" wrapText="1"/>
      <protection hidden="1"/>
    </xf>
    <xf numFmtId="0" fontId="81" fillId="0" borderId="10" xfId="0" applyFont="1" applyFill="1" applyBorder="1" applyAlignment="1" applyProtection="1">
      <alignment horizontal="left" vertical="top" wrapText="1"/>
      <protection hidden="1"/>
    </xf>
    <xf numFmtId="0" fontId="18" fillId="33" borderId="0" xfId="0" applyFont="1" applyFill="1" applyAlignment="1" applyProtection="1">
      <alignment horizontal="left" vertical="top" wrapText="1"/>
      <protection hidden="1"/>
    </xf>
    <xf numFmtId="0" fontId="78" fillId="33" borderId="47" xfId="0" applyNumberFormat="1" applyFont="1" applyFill="1" applyBorder="1" applyAlignment="1" applyProtection="1">
      <alignment horizontal="right" vertical="top"/>
      <protection hidden="1"/>
    </xf>
    <xf numFmtId="0" fontId="78" fillId="33" borderId="42" xfId="0" applyNumberFormat="1" applyFont="1" applyFill="1" applyBorder="1" applyAlignment="1" applyProtection="1">
      <alignment horizontal="right" vertical="top"/>
      <protection hidden="1"/>
    </xf>
    <xf numFmtId="0" fontId="80" fillId="33" borderId="42" xfId="0" applyFont="1" applyFill="1" applyBorder="1" applyAlignment="1" applyProtection="1">
      <alignment horizontal="left" vertical="top" wrapText="1"/>
      <protection hidden="1"/>
    </xf>
    <xf numFmtId="0" fontId="80" fillId="33" borderId="43" xfId="0" applyFont="1" applyFill="1" applyBorder="1" applyAlignment="1" applyProtection="1">
      <alignment horizontal="center" vertical="top"/>
      <protection hidden="1"/>
    </xf>
    <xf numFmtId="0" fontId="78" fillId="33" borderId="0" xfId="0" applyFont="1" applyFill="1" applyAlignment="1" applyProtection="1">
      <alignment horizontal="center"/>
      <protection hidden="1"/>
    </xf>
    <xf numFmtId="0" fontId="78" fillId="33" borderId="47" xfId="0" applyNumberFormat="1" applyFont="1" applyFill="1" applyBorder="1" applyAlignment="1" applyProtection="1">
      <alignment horizontal="left" vertical="top"/>
      <protection/>
    </xf>
    <xf numFmtId="0" fontId="78" fillId="33" borderId="42" xfId="0" applyNumberFormat="1" applyFont="1" applyFill="1" applyBorder="1" applyAlignment="1" applyProtection="1">
      <alignment horizontal="left" vertical="top"/>
      <protection/>
    </xf>
    <xf numFmtId="0" fontId="78" fillId="33" borderId="42" xfId="0" applyFont="1" applyFill="1" applyBorder="1" applyAlignment="1" applyProtection="1">
      <alignment horizontal="left" vertical="top" wrapText="1"/>
      <protection hidden="1"/>
    </xf>
    <xf numFmtId="0" fontId="96" fillId="0" borderId="10" xfId="0" applyFont="1" applyFill="1" applyBorder="1" applyAlignment="1" applyProtection="1">
      <alignment horizontal="center"/>
      <protection hidden="1"/>
    </xf>
    <xf numFmtId="49" fontId="95" fillId="33" borderId="0" xfId="0" applyNumberFormat="1" applyFont="1" applyFill="1" applyBorder="1" applyAlignment="1" applyProtection="1">
      <alignment horizontal="center" vertical="top"/>
      <protection hidden="1"/>
    </xf>
    <xf numFmtId="0" fontId="90" fillId="33" borderId="0" xfId="0" applyFont="1" applyFill="1" applyAlignment="1" applyProtection="1">
      <alignment horizontal="left" wrapText="1"/>
      <protection hidden="1"/>
    </xf>
    <xf numFmtId="0" fontId="80" fillId="33" borderId="0" xfId="0" applyFont="1" applyFill="1" applyBorder="1" applyAlignment="1" applyProtection="1">
      <alignment horizontal="center"/>
      <protection hidden="1"/>
    </xf>
    <xf numFmtId="0" fontId="80" fillId="33" borderId="40" xfId="0" applyFont="1" applyFill="1" applyBorder="1" applyAlignment="1" applyProtection="1">
      <alignment horizontal="center"/>
      <protection hidden="1"/>
    </xf>
    <xf numFmtId="0" fontId="78" fillId="36" borderId="10" xfId="0" applyFont="1" applyFill="1" applyBorder="1" applyAlignment="1" applyProtection="1">
      <alignment horizontal="left" vertical="top" wrapText="1"/>
      <protection hidden="1" locked="0"/>
    </xf>
    <xf numFmtId="0" fontId="90" fillId="0" borderId="0" xfId="0" applyFont="1" applyFill="1" applyBorder="1" applyAlignment="1">
      <alignment horizontal="left" vertical="top"/>
    </xf>
    <xf numFmtId="0" fontId="90" fillId="0" borderId="40" xfId="0" applyFont="1" applyFill="1" applyBorder="1" applyAlignment="1">
      <alignment horizontal="left" vertical="top" wrapText="1"/>
    </xf>
    <xf numFmtId="0" fontId="80" fillId="33" borderId="40" xfId="0" applyFont="1" applyFill="1" applyBorder="1" applyAlignment="1" applyProtection="1">
      <alignment horizontal="center" vertical="top"/>
      <protection hidden="1" locked="0"/>
    </xf>
    <xf numFmtId="0" fontId="90" fillId="33" borderId="0" xfId="0" applyFont="1" applyFill="1" applyAlignment="1" applyProtection="1">
      <alignment horizontal="center" vertical="top"/>
      <protection hidden="1" locked="0"/>
    </xf>
    <xf numFmtId="0" fontId="80" fillId="33" borderId="10" xfId="0" applyFont="1" applyFill="1" applyBorder="1" applyAlignment="1" applyProtection="1">
      <alignment horizontal="center"/>
      <protection hidden="1" locked="0"/>
    </xf>
    <xf numFmtId="0" fontId="81" fillId="33" borderId="0" xfId="0" applyFont="1" applyFill="1" applyAlignment="1" applyProtection="1">
      <alignment horizontal="center" vertical="top" wrapText="1"/>
      <protection hidden="1"/>
    </xf>
    <xf numFmtId="0" fontId="81" fillId="0" borderId="0" xfId="0" applyFont="1" applyAlignment="1" applyProtection="1">
      <alignment horizontal="center" vertical="top" wrapText="1"/>
      <protection hidden="1"/>
    </xf>
    <xf numFmtId="0" fontId="90" fillId="0" borderId="0" xfId="0" applyFont="1" applyFill="1" applyBorder="1" applyAlignment="1" applyProtection="1">
      <alignment horizontal="left" vertical="top"/>
      <protection locked="0"/>
    </xf>
    <xf numFmtId="0" fontId="90" fillId="33" borderId="0" xfId="0" applyFont="1" applyFill="1" applyAlignment="1" applyProtection="1">
      <alignment horizontal="left" vertical="top"/>
      <protection hidden="1" locked="0"/>
    </xf>
    <xf numFmtId="0" fontId="90" fillId="0" borderId="10" xfId="0" applyFont="1" applyFill="1" applyBorder="1" applyAlignment="1" applyProtection="1">
      <alignment horizontal="center" vertical="top"/>
      <protection locked="0"/>
    </xf>
    <xf numFmtId="0" fontId="99" fillId="33" borderId="10" xfId="0" applyFont="1" applyFill="1" applyBorder="1" applyAlignment="1" applyProtection="1">
      <alignment horizontal="center"/>
      <protection hidden="1" locked="0"/>
    </xf>
    <xf numFmtId="49" fontId="96" fillId="33" borderId="0" xfId="0" applyNumberFormat="1" applyFont="1" applyFill="1" applyBorder="1" applyAlignment="1" applyProtection="1" quotePrefix="1">
      <alignment/>
      <protection hidden="1"/>
    </xf>
    <xf numFmtId="49" fontId="96" fillId="33" borderId="0" xfId="0" applyNumberFormat="1" applyFont="1" applyFill="1" applyBorder="1" applyAlignment="1" applyProtection="1">
      <alignment/>
      <protection hidden="1"/>
    </xf>
    <xf numFmtId="0" fontId="19" fillId="36" borderId="11" xfId="0" applyFont="1" applyFill="1" applyBorder="1" applyAlignment="1" applyProtection="1">
      <alignment horizontal="left" vertical="top" wrapText="1"/>
      <protection hidden="1" locked="0"/>
    </xf>
    <xf numFmtId="0" fontId="81" fillId="33" borderId="0" xfId="0" applyFont="1" applyFill="1" applyBorder="1" applyAlignment="1" applyProtection="1">
      <alignment horizontal="left" wrapText="1"/>
      <protection hidden="1"/>
    </xf>
    <xf numFmtId="0" fontId="81" fillId="36" borderId="10" xfId="0" applyFont="1" applyFill="1" applyBorder="1" applyAlignment="1" applyProtection="1">
      <alignment horizontal="left" vertical="top" wrapText="1"/>
      <protection hidden="1" locked="0"/>
    </xf>
    <xf numFmtId="0" fontId="90" fillId="36" borderId="0" xfId="0" applyFont="1" applyFill="1" applyBorder="1" applyAlignment="1" applyProtection="1">
      <alignment horizontal="left" vertical="top"/>
      <protection locked="0"/>
    </xf>
    <xf numFmtId="0" fontId="80" fillId="36" borderId="0" xfId="0" applyFont="1" applyFill="1" applyAlignment="1" applyProtection="1">
      <alignment horizontal="left" vertical="top" wrapText="1"/>
      <protection hidden="1" locked="0"/>
    </xf>
    <xf numFmtId="14" fontId="99" fillId="0" borderId="10" xfId="0" applyNumberFormat="1" applyFont="1" applyFill="1" applyBorder="1" applyAlignment="1" applyProtection="1">
      <alignment horizontal="right"/>
      <protection hidden="1" locked="0"/>
    </xf>
    <xf numFmtId="0" fontId="81" fillId="0" borderId="10" xfId="0" applyNumberFormat="1" applyFont="1" applyFill="1" applyBorder="1" applyAlignment="1" applyProtection="1">
      <alignment horizontal="left"/>
      <protection hidden="1"/>
    </xf>
    <xf numFmtId="0" fontId="78" fillId="0" borderId="0" xfId="0" applyFont="1" applyFill="1" applyAlignment="1" applyProtection="1">
      <alignment horizontal="left" vertical="top" wrapText="1" indent="1"/>
      <protection hidden="1"/>
    </xf>
    <xf numFmtId="0" fontId="96" fillId="0" borderId="10" xfId="0" applyFont="1" applyFill="1" applyBorder="1" applyAlignment="1" applyProtection="1">
      <alignment horizontal="left" vertical="top"/>
      <protection hidden="1"/>
    </xf>
    <xf numFmtId="2" fontId="78" fillId="33" borderId="42" xfId="0" applyNumberFormat="1" applyFont="1" applyFill="1" applyBorder="1" applyAlignment="1" applyProtection="1">
      <alignment horizontal="center" vertical="top"/>
      <protection hidden="1"/>
    </xf>
    <xf numFmtId="0" fontId="90" fillId="0" borderId="0" xfId="0" applyFont="1" applyFill="1" applyBorder="1" applyAlignment="1" applyProtection="1">
      <alignment horizontal="left" vertical="top" wrapText="1"/>
      <protection hidden="1"/>
    </xf>
    <xf numFmtId="0" fontId="100" fillId="36" borderId="0" xfId="0" applyFont="1" applyFill="1" applyBorder="1" applyAlignment="1" applyProtection="1">
      <alignment horizontal="left" vertical="top" wrapText="1"/>
      <protection hidden="1" locked="0"/>
    </xf>
    <xf numFmtId="14" fontId="78" fillId="33" borderId="10" xfId="0" applyNumberFormat="1" applyFont="1" applyFill="1" applyBorder="1" applyAlignment="1" applyProtection="1">
      <alignment horizontal="right" wrapText="1"/>
      <protection hidden="1"/>
    </xf>
    <xf numFmtId="0" fontId="101" fillId="33" borderId="0" xfId="0" applyFont="1" applyFill="1" applyAlignment="1" applyProtection="1">
      <alignment horizontal="left" vertical="top" wrapText="1"/>
      <protection hidden="1" locked="0"/>
    </xf>
    <xf numFmtId="0" fontId="102" fillId="36" borderId="0" xfId="0" applyFont="1" applyFill="1" applyBorder="1" applyAlignment="1" applyProtection="1">
      <alignment horizontal="left" vertical="top" wrapText="1"/>
      <protection hidden="1" locked="0"/>
    </xf>
    <xf numFmtId="0" fontId="90" fillId="36" borderId="0" xfId="0" applyFont="1" applyFill="1" applyBorder="1" applyAlignment="1" applyProtection="1">
      <alignment horizontal="left" vertical="top" wrapText="1"/>
      <protection hidden="1" locked="0"/>
    </xf>
    <xf numFmtId="0" fontId="2" fillId="35" borderId="0" xfId="0" applyFont="1" applyFill="1" applyBorder="1" applyAlignment="1">
      <alignment horizontal="lef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
    <dxf>
      <font>
        <b val="0"/>
        <i val="0"/>
      </font>
      <fill>
        <patternFill patternType="none">
          <bgColor indexed="65"/>
        </patternFill>
      </fill>
    </dxf>
    <dxf>
      <fill>
        <patternFill patternType="none">
          <bgColor indexed="65"/>
        </patternFill>
      </fill>
    </dxf>
  </dxfs>
  <tableStyles count="1" defaultTableStyle="TableStyleMedium2" defaultPivotStyle="PivotStyleLight16">
    <tableStyle name="прейскурант" pivot="0" count="1">
      <tableStyleElement type="wholeTable"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96" name="Таблица196" displayName="Таблица196" ref="BA1:BI27" comment="" totalsRowShown="0">
  <autoFilter ref="BA1:BI27"/>
  <tableColumns count="9">
    <tableColumn id="1" name="1"/>
    <tableColumn id="2" name="2"/>
    <tableColumn id="3" name="3"/>
    <tableColumn id="4" name="4"/>
    <tableColumn id="5" name="5"/>
    <tableColumn id="6" name="6"/>
    <tableColumn id="7" name="7"/>
    <tableColumn id="8" name="8"/>
    <tableColumn id="9" name="9"/>
  </tableColumns>
  <tableStyleInfo name="прейскурант" showFirstColumn="0" showLastColumn="0" showRowStripes="1" showColumnStripes="0"/>
</table>
</file>

<file path=xl/tables/table2.xml><?xml version="1.0" encoding="utf-8"?>
<table xmlns="http://schemas.openxmlformats.org/spreadsheetml/2006/main" id="206" name="Таблица206" displayName="Таблица206" ref="BE75:BG91" comment="" totalsRowShown="0">
  <autoFilter ref="BE75:BG91"/>
  <tableColumns count="3">
    <tableColumn id="1" name="Наружный и внутренний осмотр "/>
    <tableColumn id="2" name="Гидравлическое испытание "/>
    <tableColumn id="3" name="Наружный, внутренний осмотр, гидравлические испытания водогрейных котлов с температурой нагрева воды не выше 115°С и паровых котлов с давлением пара не более 0,07 МПа"/>
  </tableColumns>
  <tableStyleInfo name="TableStyleLight1" showFirstColumn="0" showLastColumn="0" showRowStripes="1" showColumnStripes="0"/>
</table>
</file>

<file path=xl/tables/table3.xml><?xml version="1.0" encoding="utf-8"?>
<table xmlns="http://schemas.openxmlformats.org/spreadsheetml/2006/main" id="1" name="Таблица13" displayName="Таблица13" ref="B4:C22" comment="" totalsRowShown="0">
  <tableColumns count="2">
    <tableColumn id="1" name="Примеры"/>
    <tableColumn id="2" name="Результат преобразования"/>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I258"/>
  <sheetViews>
    <sheetView tabSelected="1" zoomScaleSheetLayoutView="100" zoomScalePageLayoutView="90" workbookViewId="0" topLeftCell="A1">
      <selection activeCell="W6" sqref="W6:AL6"/>
    </sheetView>
  </sheetViews>
  <sheetFormatPr defaultColWidth="2.28125" defaultRowHeight="15"/>
  <cols>
    <col min="1" max="1" width="2.28125" style="25" customWidth="1"/>
    <col min="2" max="2" width="3.140625" style="25" customWidth="1"/>
    <col min="3" max="3" width="2.28125" style="25" customWidth="1"/>
    <col min="4" max="4" width="2.7109375" style="25" customWidth="1"/>
    <col min="5" max="10" width="2.28125" style="25" customWidth="1"/>
    <col min="11" max="11" width="5.57421875" style="25" bestFit="1" customWidth="1"/>
    <col min="12" max="12" width="4.28125" style="25" customWidth="1"/>
    <col min="13" max="13" width="5.8515625" style="25" customWidth="1"/>
    <col min="14" max="14" width="4.28125" style="25" customWidth="1"/>
    <col min="15" max="15" width="2.00390625" style="25" customWidth="1"/>
    <col min="16" max="18" width="2.28125" style="25" customWidth="1"/>
    <col min="19" max="20" width="2.28125" style="33" customWidth="1"/>
    <col min="21" max="22" width="2.28125" style="25" customWidth="1"/>
    <col min="23" max="23" width="1.28515625" style="25" customWidth="1"/>
    <col min="24" max="25" width="2.28125" style="25" customWidth="1"/>
    <col min="26" max="26" width="2.00390625" style="25" customWidth="1"/>
    <col min="27" max="27" width="3.8515625" style="25" customWidth="1"/>
    <col min="28" max="28" width="2.28125" style="25" customWidth="1"/>
    <col min="29" max="29" width="1.421875" style="25" customWidth="1"/>
    <col min="30" max="30" width="2.28125" style="25" customWidth="1"/>
    <col min="31" max="31" width="3.7109375" style="25" customWidth="1"/>
    <col min="32" max="32" width="4.28125" style="25" customWidth="1"/>
    <col min="33" max="33" width="2.28125" style="25" customWidth="1"/>
    <col min="34" max="34" width="1.7109375" style="25" customWidth="1"/>
    <col min="35" max="35" width="4.140625" style="25" customWidth="1"/>
    <col min="36" max="37" width="3.00390625" style="25" customWidth="1"/>
    <col min="38" max="38" width="3.140625" style="25" customWidth="1"/>
    <col min="39" max="39" width="2.28125" style="28" customWidth="1"/>
    <col min="40" max="40" width="2.28125" style="25" customWidth="1"/>
    <col min="41" max="41" width="1.28515625" style="25" customWidth="1"/>
    <col min="42" max="46" width="2.28125" style="25" customWidth="1"/>
    <col min="47" max="47" width="2.8515625" style="25" customWidth="1"/>
    <col min="48" max="48" width="0.71875" style="25" customWidth="1"/>
    <col min="49" max="50" width="2.28125" style="25" customWidth="1"/>
    <col min="51" max="51" width="2.7109375" style="25" customWidth="1"/>
    <col min="52" max="52" width="2.28125" style="25" customWidth="1"/>
    <col min="53" max="53" width="53.28125" style="25" hidden="1" customWidth="1"/>
    <col min="54" max="54" width="21.140625" style="25" hidden="1" customWidth="1"/>
    <col min="55" max="55" width="17.28125" style="25" hidden="1" customWidth="1"/>
    <col min="56" max="56" width="6.7109375" style="25" hidden="1" customWidth="1"/>
    <col min="57" max="57" width="19.421875" style="25" hidden="1" customWidth="1"/>
    <col min="58" max="58" width="42.7109375" style="25" hidden="1" customWidth="1"/>
    <col min="59" max="59" width="11.7109375" style="25" hidden="1" customWidth="1"/>
    <col min="60" max="60" width="4.00390625" style="25" hidden="1" customWidth="1"/>
    <col min="61" max="61" width="14.7109375" style="25" hidden="1" customWidth="1"/>
    <col min="62" max="65" width="2.28125" style="25" hidden="1" customWidth="1"/>
    <col min="66" max="84" width="2.28125" style="25" customWidth="1"/>
    <col min="85" max="16384" width="2.28125" style="25" customWidth="1"/>
  </cols>
  <sheetData>
    <row r="1" spans="1:61" ht="15.75" thickBot="1">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83" t="s">
        <v>329</v>
      </c>
      <c r="BB1" s="83" t="s">
        <v>330</v>
      </c>
      <c r="BC1" s="83" t="s">
        <v>331</v>
      </c>
      <c r="BD1" s="84" t="s">
        <v>332</v>
      </c>
      <c r="BE1" s="84" t="s">
        <v>333</v>
      </c>
      <c r="BF1" s="84" t="s">
        <v>334</v>
      </c>
      <c r="BG1" s="84" t="s">
        <v>335</v>
      </c>
      <c r="BH1" s="84" t="s">
        <v>336</v>
      </c>
      <c r="BI1" s="131" t="s">
        <v>486</v>
      </c>
    </row>
    <row r="2" spans="1:61" ht="354.75" customHeight="1">
      <c r="A2" s="348" t="s">
        <v>450</v>
      </c>
      <c r="B2" s="348"/>
      <c r="C2" s="348"/>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c r="AJ2" s="348"/>
      <c r="AK2" s="348"/>
      <c r="AL2" s="348"/>
      <c r="AM2" s="348"/>
      <c r="AN2" s="70"/>
      <c r="AO2" s="70"/>
      <c r="AP2" s="70"/>
      <c r="AQ2" s="70"/>
      <c r="AR2" s="70"/>
      <c r="AS2" s="70"/>
      <c r="AT2" s="70"/>
      <c r="AU2" s="70"/>
      <c r="AV2" s="70"/>
      <c r="AW2" s="70"/>
      <c r="AX2" s="70"/>
      <c r="AY2" s="70"/>
      <c r="AZ2" s="70"/>
      <c r="BA2" s="143" t="s">
        <v>337</v>
      </c>
      <c r="BB2" s="144" t="s">
        <v>338</v>
      </c>
      <c r="BC2" s="145" t="s">
        <v>339</v>
      </c>
      <c r="BD2" s="145" t="s">
        <v>340</v>
      </c>
      <c r="BE2" s="145" t="s">
        <v>512</v>
      </c>
      <c r="BF2" s="145" t="s">
        <v>341</v>
      </c>
      <c r="BG2" s="134" t="s">
        <v>342</v>
      </c>
      <c r="BH2" s="135" t="s">
        <v>343</v>
      </c>
      <c r="BI2" s="96" t="s">
        <v>487</v>
      </c>
    </row>
    <row r="3" spans="1:61" ht="28.5" customHeight="1">
      <c r="A3" s="70"/>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146" t="s">
        <v>344</v>
      </c>
      <c r="BB3" s="147" t="s">
        <v>338</v>
      </c>
      <c r="BC3" s="148" t="s">
        <v>339</v>
      </c>
      <c r="BD3" s="148" t="s">
        <v>345</v>
      </c>
      <c r="BE3" s="148" t="s">
        <v>513</v>
      </c>
      <c r="BF3" s="148" t="s">
        <v>346</v>
      </c>
      <c r="BG3" s="136" t="s">
        <v>342</v>
      </c>
      <c r="BH3" s="137" t="s">
        <v>343</v>
      </c>
      <c r="BI3" s="96" t="s">
        <v>487</v>
      </c>
    </row>
    <row r="4" spans="1:61" ht="20.25" customHeight="1">
      <c r="A4" s="70"/>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149" t="s">
        <v>347</v>
      </c>
      <c r="BB4" s="77" t="s">
        <v>338</v>
      </c>
      <c r="BC4" s="133" t="s">
        <v>339</v>
      </c>
      <c r="BD4" s="133" t="s">
        <v>348</v>
      </c>
      <c r="BE4" s="133" t="s">
        <v>514</v>
      </c>
      <c r="BF4" s="133" t="s">
        <v>349</v>
      </c>
      <c r="BG4" s="138" t="s">
        <v>342</v>
      </c>
      <c r="BH4" s="139" t="s">
        <v>343</v>
      </c>
      <c r="BI4" s="96" t="s">
        <v>487</v>
      </c>
    </row>
    <row r="5" spans="1:61" ht="21.75" customHeight="1">
      <c r="A5" s="51"/>
      <c r="B5" s="51"/>
      <c r="C5" s="51"/>
      <c r="D5" s="51"/>
      <c r="E5" s="51"/>
      <c r="F5" s="51"/>
      <c r="G5" s="51"/>
      <c r="H5" s="51"/>
      <c r="I5" s="51"/>
      <c r="J5" s="51"/>
      <c r="K5" s="51"/>
      <c r="L5" s="51"/>
      <c r="M5" s="51"/>
      <c r="N5" s="51"/>
      <c r="O5" s="51"/>
      <c r="P5" s="51"/>
      <c r="Q5" s="51"/>
      <c r="R5" s="51"/>
      <c r="S5" s="51"/>
      <c r="T5" s="51"/>
      <c r="U5" s="51"/>
      <c r="V5" s="51"/>
      <c r="W5" s="91" t="s">
        <v>72</v>
      </c>
      <c r="X5" s="78"/>
      <c r="Y5" s="78"/>
      <c r="Z5" s="78"/>
      <c r="AA5" s="78"/>
      <c r="AB5" s="78"/>
      <c r="AC5" s="78"/>
      <c r="AD5" s="78"/>
      <c r="AE5" s="78"/>
      <c r="AF5" s="78"/>
      <c r="AG5" s="78"/>
      <c r="AH5" s="78"/>
      <c r="AI5" s="78"/>
      <c r="AJ5" s="78"/>
      <c r="AK5" s="78"/>
      <c r="AL5" s="78"/>
      <c r="AM5" s="51"/>
      <c r="AN5" s="51"/>
      <c r="AO5" s="51"/>
      <c r="AP5" s="51"/>
      <c r="AQ5" s="51"/>
      <c r="AR5" s="51"/>
      <c r="AS5" s="51"/>
      <c r="AT5" s="51"/>
      <c r="AU5" s="51"/>
      <c r="AV5" s="51"/>
      <c r="AW5" s="51"/>
      <c r="AX5" s="51"/>
      <c r="AY5" s="51"/>
      <c r="AZ5" s="51"/>
      <c r="BA5" s="146" t="s">
        <v>350</v>
      </c>
      <c r="BB5" s="148" t="s">
        <v>351</v>
      </c>
      <c r="BC5" s="148" t="s">
        <v>352</v>
      </c>
      <c r="BD5" s="148" t="s">
        <v>353</v>
      </c>
      <c r="BE5" s="148" t="s">
        <v>515</v>
      </c>
      <c r="BF5" s="148" t="s">
        <v>354</v>
      </c>
      <c r="BG5" s="136" t="s">
        <v>355</v>
      </c>
      <c r="BH5" s="137" t="s">
        <v>356</v>
      </c>
      <c r="BI5" s="96" t="s">
        <v>488</v>
      </c>
    </row>
    <row r="6" spans="1:61" ht="20.25" customHeight="1">
      <c r="A6" s="70"/>
      <c r="B6" s="70"/>
      <c r="C6" s="70"/>
      <c r="D6" s="70"/>
      <c r="E6" s="70"/>
      <c r="F6" s="70"/>
      <c r="G6" s="70"/>
      <c r="H6" s="70"/>
      <c r="I6" s="70"/>
      <c r="J6" s="70"/>
      <c r="K6" s="70"/>
      <c r="L6" s="70"/>
      <c r="M6" s="70"/>
      <c r="N6" s="70"/>
      <c r="O6" s="70"/>
      <c r="P6" s="70"/>
      <c r="Q6" s="70"/>
      <c r="R6" s="70"/>
      <c r="S6" s="70"/>
      <c r="T6" s="70"/>
      <c r="U6" s="70"/>
      <c r="V6" s="70"/>
      <c r="W6" s="229" t="s">
        <v>337</v>
      </c>
      <c r="X6" s="229"/>
      <c r="Y6" s="229"/>
      <c r="Z6" s="229"/>
      <c r="AA6" s="229"/>
      <c r="AB6" s="229"/>
      <c r="AC6" s="229"/>
      <c r="AD6" s="229"/>
      <c r="AE6" s="229"/>
      <c r="AF6" s="229"/>
      <c r="AG6" s="229"/>
      <c r="AH6" s="229"/>
      <c r="AI6" s="229"/>
      <c r="AJ6" s="229"/>
      <c r="AK6" s="229"/>
      <c r="AL6" s="229"/>
      <c r="AM6" s="70"/>
      <c r="AN6" s="70"/>
      <c r="AO6" s="70"/>
      <c r="AP6" s="70"/>
      <c r="AQ6" s="70"/>
      <c r="AR6" s="70"/>
      <c r="AS6" s="70"/>
      <c r="AT6" s="70"/>
      <c r="AU6" s="70"/>
      <c r="AV6" s="70"/>
      <c r="AW6" s="70"/>
      <c r="AX6" s="70"/>
      <c r="AY6" s="70"/>
      <c r="AZ6" s="70"/>
      <c r="BA6" s="149" t="s">
        <v>357</v>
      </c>
      <c r="BB6" s="133" t="s">
        <v>351</v>
      </c>
      <c r="BC6" s="133" t="s">
        <v>352</v>
      </c>
      <c r="BD6" s="133" t="s">
        <v>358</v>
      </c>
      <c r="BE6" s="133" t="s">
        <v>516</v>
      </c>
      <c r="BF6" s="133" t="s">
        <v>359</v>
      </c>
      <c r="BG6" s="138" t="s">
        <v>355</v>
      </c>
      <c r="BH6" s="139" t="s">
        <v>356</v>
      </c>
      <c r="BI6" s="96" t="s">
        <v>488</v>
      </c>
    </row>
    <row r="7" spans="1:61" ht="21" customHeight="1">
      <c r="A7" s="51"/>
      <c r="B7" s="51"/>
      <c r="C7" s="51"/>
      <c r="D7" s="51"/>
      <c r="E7" s="51"/>
      <c r="F7" s="51"/>
      <c r="G7" s="51"/>
      <c r="H7" s="51"/>
      <c r="I7" s="51"/>
      <c r="J7" s="51"/>
      <c r="K7" s="51"/>
      <c r="L7" s="51"/>
      <c r="M7" s="51"/>
      <c r="N7" s="51"/>
      <c r="O7" s="51"/>
      <c r="P7" s="51"/>
      <c r="Q7" s="51"/>
      <c r="R7" s="51"/>
      <c r="S7" s="51"/>
      <c r="T7" s="51"/>
      <c r="U7" s="51"/>
      <c r="V7" s="51"/>
      <c r="W7" s="230" t="s">
        <v>70</v>
      </c>
      <c r="X7" s="230"/>
      <c r="Y7" s="230"/>
      <c r="Z7" s="230"/>
      <c r="AA7" s="230"/>
      <c r="AB7" s="230"/>
      <c r="AC7" s="230"/>
      <c r="AD7" s="230"/>
      <c r="AE7" s="230"/>
      <c r="AF7" s="230"/>
      <c r="AG7" s="230"/>
      <c r="AH7" s="230"/>
      <c r="AI7" s="230"/>
      <c r="AJ7" s="230"/>
      <c r="AK7" s="230"/>
      <c r="AL7" s="230"/>
      <c r="AM7" s="51"/>
      <c r="AN7" s="51"/>
      <c r="AO7" s="51"/>
      <c r="AP7" s="51"/>
      <c r="AQ7" s="51"/>
      <c r="AR7" s="51"/>
      <c r="AS7" s="51"/>
      <c r="AT7" s="51"/>
      <c r="AU7" s="51"/>
      <c r="AV7" s="51"/>
      <c r="AW7" s="51"/>
      <c r="AX7" s="51"/>
      <c r="AY7" s="51"/>
      <c r="AZ7" s="51"/>
      <c r="BA7" s="146" t="s">
        <v>360</v>
      </c>
      <c r="BB7" s="148" t="s">
        <v>351</v>
      </c>
      <c r="BC7" s="148" t="s">
        <v>352</v>
      </c>
      <c r="BD7" s="148" t="s">
        <v>361</v>
      </c>
      <c r="BE7" s="148" t="s">
        <v>517</v>
      </c>
      <c r="BF7" s="148" t="s">
        <v>362</v>
      </c>
      <c r="BG7" s="136" t="s">
        <v>355</v>
      </c>
      <c r="BH7" s="137" t="s">
        <v>356</v>
      </c>
      <c r="BI7" s="96" t="s">
        <v>488</v>
      </c>
    </row>
    <row r="8" spans="1:61" ht="8.25" customHeight="1">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149" t="s">
        <v>363</v>
      </c>
      <c r="BB8" s="133" t="s">
        <v>351</v>
      </c>
      <c r="BC8" s="133" t="s">
        <v>352</v>
      </c>
      <c r="BD8" s="133" t="s">
        <v>364</v>
      </c>
      <c r="BE8" s="133" t="s">
        <v>518</v>
      </c>
      <c r="BF8" s="133" t="s">
        <v>503</v>
      </c>
      <c r="BG8" s="138" t="s">
        <v>365</v>
      </c>
      <c r="BH8" s="139" t="s">
        <v>366</v>
      </c>
      <c r="BI8" s="96" t="s">
        <v>489</v>
      </c>
    </row>
    <row r="9" spans="1:61" ht="15" customHeight="1">
      <c r="A9" s="51"/>
      <c r="B9" s="51"/>
      <c r="C9" s="51"/>
      <c r="D9" s="51"/>
      <c r="E9" s="51"/>
      <c r="F9" s="51"/>
      <c r="G9" s="51"/>
      <c r="H9" s="51"/>
      <c r="I9" s="51"/>
      <c r="J9" s="51"/>
      <c r="K9" s="51"/>
      <c r="L9" s="51"/>
      <c r="M9" s="51"/>
      <c r="N9" s="52" t="s">
        <v>65</v>
      </c>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146" t="s">
        <v>367</v>
      </c>
      <c r="BB9" s="148" t="s">
        <v>351</v>
      </c>
      <c r="BC9" s="148" t="s">
        <v>352</v>
      </c>
      <c r="BD9" s="148" t="s">
        <v>368</v>
      </c>
      <c r="BE9" s="148" t="s">
        <v>519</v>
      </c>
      <c r="BF9" s="148" t="s">
        <v>504</v>
      </c>
      <c r="BG9" s="136" t="s">
        <v>365</v>
      </c>
      <c r="BH9" s="137" t="s">
        <v>366</v>
      </c>
      <c r="BI9" s="96" t="s">
        <v>489</v>
      </c>
    </row>
    <row r="10" spans="1:61" ht="6.75" customHeight="1">
      <c r="A10" s="51"/>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149" t="s">
        <v>369</v>
      </c>
      <c r="BB10" s="133" t="s">
        <v>370</v>
      </c>
      <c r="BC10" s="133" t="s">
        <v>371</v>
      </c>
      <c r="BD10" s="133" t="s">
        <v>372</v>
      </c>
      <c r="BE10" s="133" t="s">
        <v>520</v>
      </c>
      <c r="BF10" s="133" t="s">
        <v>521</v>
      </c>
      <c r="BG10" s="138" t="s">
        <v>373</v>
      </c>
      <c r="BH10" s="139" t="s">
        <v>374</v>
      </c>
      <c r="BI10" s="96" t="s">
        <v>490</v>
      </c>
    </row>
    <row r="11" spans="1:61" s="42" customFormat="1" ht="62.25" customHeight="1">
      <c r="A11" s="51"/>
      <c r="B11" s="345" t="s">
        <v>452</v>
      </c>
      <c r="C11" s="345"/>
      <c r="D11" s="345"/>
      <c r="E11" s="345"/>
      <c r="F11" s="345"/>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5"/>
      <c r="AI11" s="345"/>
      <c r="AJ11" s="345"/>
      <c r="AK11" s="345"/>
      <c r="AL11" s="345"/>
      <c r="AM11" s="51"/>
      <c r="AN11" s="51"/>
      <c r="AO11" s="51"/>
      <c r="AP11" s="51"/>
      <c r="AQ11" s="51"/>
      <c r="AR11" s="51"/>
      <c r="AS11" s="51"/>
      <c r="AT11" s="51"/>
      <c r="AU11" s="51"/>
      <c r="AV11" s="51"/>
      <c r="AW11" s="51"/>
      <c r="AX11" s="51"/>
      <c r="AY11" s="51"/>
      <c r="AZ11" s="51"/>
      <c r="BA11" s="146" t="s">
        <v>375</v>
      </c>
      <c r="BB11" s="148" t="s">
        <v>370</v>
      </c>
      <c r="BC11" s="148" t="s">
        <v>371</v>
      </c>
      <c r="BD11" s="148" t="s">
        <v>376</v>
      </c>
      <c r="BE11" s="148" t="s">
        <v>522</v>
      </c>
      <c r="BF11" s="148" t="s">
        <v>523</v>
      </c>
      <c r="BG11" s="136" t="s">
        <v>373</v>
      </c>
      <c r="BH11" s="137" t="s">
        <v>374</v>
      </c>
      <c r="BI11" s="96" t="s">
        <v>490</v>
      </c>
    </row>
    <row r="12" spans="1:61" ht="40.5" customHeight="1" thickBot="1">
      <c r="A12" s="70"/>
      <c r="B12" s="349" t="s">
        <v>451</v>
      </c>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70"/>
      <c r="AN12" s="70"/>
      <c r="AO12" s="70"/>
      <c r="AP12" s="70"/>
      <c r="AQ12" s="70"/>
      <c r="AR12" s="70"/>
      <c r="AS12" s="70"/>
      <c r="AT12" s="70"/>
      <c r="AU12" s="70"/>
      <c r="AV12" s="70"/>
      <c r="AW12" s="70"/>
      <c r="AX12" s="70"/>
      <c r="AY12" s="70"/>
      <c r="AZ12" s="70"/>
      <c r="BA12" s="149" t="s">
        <v>377</v>
      </c>
      <c r="BB12" s="133" t="s">
        <v>370</v>
      </c>
      <c r="BC12" s="133" t="s">
        <v>371</v>
      </c>
      <c r="BD12" s="133" t="s">
        <v>378</v>
      </c>
      <c r="BE12" s="133" t="s">
        <v>524</v>
      </c>
      <c r="BF12" s="133" t="s">
        <v>379</v>
      </c>
      <c r="BG12" s="138" t="s">
        <v>373</v>
      </c>
      <c r="BH12" s="139" t="s">
        <v>374</v>
      </c>
      <c r="BI12" s="96" t="s">
        <v>490</v>
      </c>
    </row>
    <row r="13" spans="1:61" s="42" customFormat="1" ht="80.25" customHeight="1" thickBot="1">
      <c r="A13" s="13"/>
      <c r="B13" s="168" t="s">
        <v>233</v>
      </c>
      <c r="C13" s="159"/>
      <c r="D13" s="159"/>
      <c r="E13" s="159"/>
      <c r="F13" s="159"/>
      <c r="G13" s="159" t="s">
        <v>234</v>
      </c>
      <c r="H13" s="159"/>
      <c r="I13" s="159"/>
      <c r="J13" s="159"/>
      <c r="K13" s="159"/>
      <c r="L13" s="158" t="s">
        <v>311</v>
      </c>
      <c r="M13" s="158"/>
      <c r="N13" s="158"/>
      <c r="O13" s="159" t="s">
        <v>309</v>
      </c>
      <c r="P13" s="159"/>
      <c r="Q13" s="159"/>
      <c r="R13" s="159"/>
      <c r="S13" s="190" t="s">
        <v>308</v>
      </c>
      <c r="T13" s="190"/>
      <c r="U13" s="190"/>
      <c r="V13" s="190"/>
      <c r="W13" s="170" t="s">
        <v>460</v>
      </c>
      <c r="X13" s="170"/>
      <c r="Y13" s="170"/>
      <c r="Z13" s="170"/>
      <c r="AA13" s="170" t="s">
        <v>461</v>
      </c>
      <c r="AB13" s="170"/>
      <c r="AC13" s="170"/>
      <c r="AD13" s="170"/>
      <c r="AE13" s="189" t="s">
        <v>325</v>
      </c>
      <c r="AF13" s="189"/>
      <c r="AG13" s="189"/>
      <c r="AH13" s="189"/>
      <c r="AI13" s="190" t="s">
        <v>312</v>
      </c>
      <c r="AJ13" s="190"/>
      <c r="AK13" s="190"/>
      <c r="AL13" s="191"/>
      <c r="AM13" s="13"/>
      <c r="AN13" s="51"/>
      <c r="AO13" s="51"/>
      <c r="AP13" s="51"/>
      <c r="AQ13" s="51"/>
      <c r="AR13" s="51"/>
      <c r="AS13" s="51"/>
      <c r="AT13" s="51"/>
      <c r="AU13" s="51"/>
      <c r="AV13" s="51"/>
      <c r="AW13" s="51"/>
      <c r="AX13" s="51"/>
      <c r="AY13" s="51"/>
      <c r="AZ13" s="51"/>
      <c r="BA13" s="146" t="s">
        <v>380</v>
      </c>
      <c r="BB13" s="148" t="s">
        <v>370</v>
      </c>
      <c r="BC13" s="148" t="s">
        <v>371</v>
      </c>
      <c r="BD13" s="148" t="s">
        <v>381</v>
      </c>
      <c r="BE13" s="148" t="s">
        <v>525</v>
      </c>
      <c r="BF13" s="148" t="s">
        <v>505</v>
      </c>
      <c r="BG13" s="136" t="s">
        <v>382</v>
      </c>
      <c r="BH13" s="137" t="s">
        <v>383</v>
      </c>
      <c r="BI13" s="96" t="s">
        <v>490</v>
      </c>
    </row>
    <row r="14" spans="1:61" ht="71.25" customHeight="1">
      <c r="A14" s="28"/>
      <c r="B14" s="220"/>
      <c r="C14" s="221"/>
      <c r="D14" s="221"/>
      <c r="E14" s="221"/>
      <c r="F14" s="221"/>
      <c r="G14" s="221"/>
      <c r="H14" s="221"/>
      <c r="I14" s="221"/>
      <c r="J14" s="221"/>
      <c r="K14" s="221"/>
      <c r="L14" s="169"/>
      <c r="M14" s="169"/>
      <c r="N14" s="169"/>
      <c r="O14" s="221"/>
      <c r="P14" s="221"/>
      <c r="Q14" s="221"/>
      <c r="R14" s="221"/>
      <c r="S14" s="218"/>
      <c r="T14" s="218"/>
      <c r="U14" s="218"/>
      <c r="V14" s="218"/>
      <c r="W14" s="203"/>
      <c r="X14" s="203"/>
      <c r="Y14" s="203"/>
      <c r="Z14" s="203"/>
      <c r="AA14" s="203"/>
      <c r="AB14" s="203"/>
      <c r="AC14" s="203"/>
      <c r="AD14" s="203"/>
      <c r="AE14" s="192" t="s">
        <v>326</v>
      </c>
      <c r="AF14" s="192"/>
      <c r="AG14" s="192"/>
      <c r="AH14" s="192"/>
      <c r="AI14" s="218"/>
      <c r="AJ14" s="218"/>
      <c r="AK14" s="218"/>
      <c r="AL14" s="219"/>
      <c r="AN14" s="70"/>
      <c r="AO14" s="70"/>
      <c r="AP14" s="70"/>
      <c r="AQ14" s="70"/>
      <c r="AR14" s="70"/>
      <c r="AS14" s="70"/>
      <c r="AT14" s="70"/>
      <c r="AU14" s="70"/>
      <c r="AV14" s="70"/>
      <c r="AW14" s="70"/>
      <c r="AX14" s="70"/>
      <c r="AY14" s="70"/>
      <c r="AZ14" s="70"/>
      <c r="BA14" s="149" t="s">
        <v>384</v>
      </c>
      <c r="BB14" s="133" t="s">
        <v>370</v>
      </c>
      <c r="BC14" s="351" t="s">
        <v>543</v>
      </c>
      <c r="BD14" s="133" t="s">
        <v>385</v>
      </c>
      <c r="BE14" s="133" t="s">
        <v>526</v>
      </c>
      <c r="BF14" s="133" t="s">
        <v>506</v>
      </c>
      <c r="BG14" s="140" t="s">
        <v>382</v>
      </c>
      <c r="BH14" s="141" t="s">
        <v>383</v>
      </c>
      <c r="BI14" s="96" t="s">
        <v>491</v>
      </c>
    </row>
    <row r="15" spans="1:61" ht="67.5" customHeight="1" thickBot="1">
      <c r="A15" s="28"/>
      <c r="B15" s="199" t="s">
        <v>453</v>
      </c>
      <c r="C15" s="200"/>
      <c r="D15" s="200"/>
      <c r="E15" s="200"/>
      <c r="F15" s="200"/>
      <c r="G15" s="200"/>
      <c r="H15" s="200"/>
      <c r="I15" s="200"/>
      <c r="J15" s="200"/>
      <c r="K15" s="196"/>
      <c r="L15" s="196"/>
      <c r="M15" s="196"/>
      <c r="N15" s="196"/>
      <c r="O15" s="196"/>
      <c r="P15" s="197" t="s">
        <v>454</v>
      </c>
      <c r="Q15" s="197"/>
      <c r="R15" s="197"/>
      <c r="S15" s="197"/>
      <c r="T15" s="197"/>
      <c r="U15" s="196"/>
      <c r="V15" s="196"/>
      <c r="W15" s="196"/>
      <c r="X15" s="196"/>
      <c r="Y15" s="196"/>
      <c r="Z15" s="196"/>
      <c r="AA15" s="196"/>
      <c r="AB15" s="196"/>
      <c r="AC15" s="196"/>
      <c r="AD15" s="196"/>
      <c r="AE15" s="198" t="s">
        <v>455</v>
      </c>
      <c r="AF15" s="198"/>
      <c r="AG15" s="198"/>
      <c r="AH15" s="196"/>
      <c r="AI15" s="196"/>
      <c r="AJ15" s="196"/>
      <c r="AK15" s="196"/>
      <c r="AL15" s="202"/>
      <c r="AN15" s="70"/>
      <c r="AO15" s="70"/>
      <c r="AP15" s="70"/>
      <c r="AQ15" s="70"/>
      <c r="AR15" s="70"/>
      <c r="AS15" s="70"/>
      <c r="AT15" s="70"/>
      <c r="AU15" s="70"/>
      <c r="AV15" s="70"/>
      <c r="AW15" s="70"/>
      <c r="AX15" s="70"/>
      <c r="AY15" s="70"/>
      <c r="AZ15" s="70"/>
      <c r="BA15" s="146" t="s">
        <v>386</v>
      </c>
      <c r="BB15" s="148" t="s">
        <v>387</v>
      </c>
      <c r="BC15" s="148" t="s">
        <v>388</v>
      </c>
      <c r="BD15" s="148" t="s">
        <v>389</v>
      </c>
      <c r="BE15" s="148" t="s">
        <v>527</v>
      </c>
      <c r="BF15" s="148" t="s">
        <v>390</v>
      </c>
      <c r="BG15" s="136" t="s">
        <v>391</v>
      </c>
      <c r="BH15" s="137" t="s">
        <v>392</v>
      </c>
      <c r="BI15" s="96" t="s">
        <v>492</v>
      </c>
    </row>
    <row r="16" spans="1:61" ht="44.25" customHeight="1">
      <c r="A16" s="28"/>
      <c r="B16" s="220"/>
      <c r="C16" s="221"/>
      <c r="D16" s="221"/>
      <c r="E16" s="221"/>
      <c r="F16" s="221"/>
      <c r="G16" s="221"/>
      <c r="H16" s="221"/>
      <c r="I16" s="221"/>
      <c r="J16" s="221"/>
      <c r="K16" s="221"/>
      <c r="L16" s="169"/>
      <c r="M16" s="169"/>
      <c r="N16" s="169"/>
      <c r="O16" s="221"/>
      <c r="P16" s="221"/>
      <c r="Q16" s="221"/>
      <c r="R16" s="221"/>
      <c r="S16" s="218"/>
      <c r="T16" s="218"/>
      <c r="U16" s="218"/>
      <c r="V16" s="218"/>
      <c r="W16" s="203"/>
      <c r="X16" s="203"/>
      <c r="Y16" s="203"/>
      <c r="Z16" s="203"/>
      <c r="AA16" s="203"/>
      <c r="AB16" s="203"/>
      <c r="AC16" s="203"/>
      <c r="AD16" s="203"/>
      <c r="AE16" s="192"/>
      <c r="AF16" s="192"/>
      <c r="AG16" s="192"/>
      <c r="AH16" s="192"/>
      <c r="AI16" s="218"/>
      <c r="AJ16" s="218"/>
      <c r="AK16" s="218"/>
      <c r="AL16" s="219"/>
      <c r="AN16" s="70"/>
      <c r="AO16" s="70"/>
      <c r="AP16" s="70"/>
      <c r="AQ16" s="70"/>
      <c r="AR16" s="70"/>
      <c r="AS16" s="70"/>
      <c r="AT16" s="70"/>
      <c r="AU16" s="70"/>
      <c r="AV16" s="70"/>
      <c r="AW16" s="70"/>
      <c r="AX16" s="70"/>
      <c r="AY16" s="70"/>
      <c r="AZ16" s="70"/>
      <c r="BA16" s="149" t="s">
        <v>393</v>
      </c>
      <c r="BB16" s="133" t="s">
        <v>387</v>
      </c>
      <c r="BC16" s="133" t="s">
        <v>388</v>
      </c>
      <c r="BD16" s="133" t="s">
        <v>394</v>
      </c>
      <c r="BE16" s="133" t="s">
        <v>528</v>
      </c>
      <c r="BF16" s="133" t="s">
        <v>395</v>
      </c>
      <c r="BG16" s="138" t="s">
        <v>391</v>
      </c>
      <c r="BH16" s="139" t="s">
        <v>392</v>
      </c>
      <c r="BI16" s="96" t="s">
        <v>492</v>
      </c>
    </row>
    <row r="17" spans="1:61" ht="63.75" customHeight="1" thickBot="1">
      <c r="A17" s="28"/>
      <c r="B17" s="199" t="s">
        <v>453</v>
      </c>
      <c r="C17" s="200"/>
      <c r="D17" s="200"/>
      <c r="E17" s="200"/>
      <c r="F17" s="200"/>
      <c r="G17" s="200"/>
      <c r="H17" s="200"/>
      <c r="I17" s="200"/>
      <c r="J17" s="200"/>
      <c r="K17" s="196"/>
      <c r="L17" s="196"/>
      <c r="M17" s="196"/>
      <c r="N17" s="196"/>
      <c r="O17" s="196"/>
      <c r="P17" s="197" t="s">
        <v>454</v>
      </c>
      <c r="Q17" s="197"/>
      <c r="R17" s="197"/>
      <c r="S17" s="197"/>
      <c r="T17" s="197"/>
      <c r="U17" s="196"/>
      <c r="V17" s="196"/>
      <c r="W17" s="196"/>
      <c r="X17" s="196"/>
      <c r="Y17" s="196"/>
      <c r="Z17" s="196"/>
      <c r="AA17" s="196"/>
      <c r="AB17" s="196"/>
      <c r="AC17" s="196"/>
      <c r="AD17" s="196"/>
      <c r="AE17" s="198" t="s">
        <v>455</v>
      </c>
      <c r="AF17" s="198"/>
      <c r="AG17" s="198"/>
      <c r="AH17" s="196"/>
      <c r="AI17" s="196"/>
      <c r="AJ17" s="196"/>
      <c r="AK17" s="196"/>
      <c r="AL17" s="202"/>
      <c r="AN17" s="70"/>
      <c r="AO17" s="70"/>
      <c r="AP17" s="70"/>
      <c r="AQ17" s="70"/>
      <c r="AR17" s="70"/>
      <c r="AS17" s="70"/>
      <c r="AT17" s="70"/>
      <c r="AU17" s="70"/>
      <c r="AV17" s="70"/>
      <c r="AW17" s="70"/>
      <c r="AX17" s="70"/>
      <c r="AY17" s="70"/>
      <c r="AZ17" s="70"/>
      <c r="BA17" s="146" t="s">
        <v>396</v>
      </c>
      <c r="BB17" s="148" t="s">
        <v>387</v>
      </c>
      <c r="BC17" s="148" t="s">
        <v>388</v>
      </c>
      <c r="BD17" s="148" t="s">
        <v>397</v>
      </c>
      <c r="BE17" s="148" t="s">
        <v>529</v>
      </c>
      <c r="BF17" s="148" t="s">
        <v>398</v>
      </c>
      <c r="BG17" s="136" t="s">
        <v>391</v>
      </c>
      <c r="BH17" s="137" t="s">
        <v>392</v>
      </c>
      <c r="BI17" s="96" t="s">
        <v>492</v>
      </c>
    </row>
    <row r="18" spans="1:61" ht="30.75" customHeight="1">
      <c r="A18" s="28"/>
      <c r="B18" s="220"/>
      <c r="C18" s="221"/>
      <c r="D18" s="221"/>
      <c r="E18" s="221"/>
      <c r="F18" s="221"/>
      <c r="G18" s="221"/>
      <c r="H18" s="221"/>
      <c r="I18" s="221"/>
      <c r="J18" s="221"/>
      <c r="K18" s="221"/>
      <c r="L18" s="169"/>
      <c r="M18" s="169"/>
      <c r="N18" s="169"/>
      <c r="O18" s="221"/>
      <c r="P18" s="221"/>
      <c r="Q18" s="221"/>
      <c r="R18" s="221"/>
      <c r="S18" s="218"/>
      <c r="T18" s="218"/>
      <c r="U18" s="218"/>
      <c r="V18" s="218"/>
      <c r="W18" s="203"/>
      <c r="X18" s="203"/>
      <c r="Y18" s="203"/>
      <c r="Z18" s="203"/>
      <c r="AA18" s="203"/>
      <c r="AB18" s="203"/>
      <c r="AC18" s="203"/>
      <c r="AD18" s="203"/>
      <c r="AE18" s="192"/>
      <c r="AF18" s="192"/>
      <c r="AG18" s="192"/>
      <c r="AH18" s="192"/>
      <c r="AI18" s="218"/>
      <c r="AJ18" s="218"/>
      <c r="AK18" s="218"/>
      <c r="AL18" s="219"/>
      <c r="AN18" s="70"/>
      <c r="AO18" s="70"/>
      <c r="AP18" s="70"/>
      <c r="AQ18" s="70"/>
      <c r="AR18" s="70"/>
      <c r="AS18" s="70"/>
      <c r="AT18" s="70"/>
      <c r="AU18" s="70"/>
      <c r="AV18" s="70"/>
      <c r="AW18" s="70"/>
      <c r="AX18" s="70"/>
      <c r="AY18" s="70"/>
      <c r="AZ18" s="70"/>
      <c r="BA18" s="149" t="s">
        <v>71</v>
      </c>
      <c r="BB18" s="133" t="s">
        <v>399</v>
      </c>
      <c r="BC18" s="133" t="s">
        <v>400</v>
      </c>
      <c r="BD18" s="133" t="s">
        <v>401</v>
      </c>
      <c r="BE18" s="133" t="s">
        <v>530</v>
      </c>
      <c r="BF18" s="133" t="s">
        <v>402</v>
      </c>
      <c r="BG18" s="138" t="s">
        <v>22</v>
      </c>
      <c r="BH18" s="139" t="s">
        <v>403</v>
      </c>
      <c r="BI18" s="96" t="s">
        <v>493</v>
      </c>
    </row>
    <row r="19" spans="1:61" ht="30.75" customHeight="1" thickBot="1">
      <c r="A19" s="28"/>
      <c r="B19" s="199" t="s">
        <v>453</v>
      </c>
      <c r="C19" s="200"/>
      <c r="D19" s="200"/>
      <c r="E19" s="200"/>
      <c r="F19" s="200"/>
      <c r="G19" s="200"/>
      <c r="H19" s="200"/>
      <c r="I19" s="200"/>
      <c r="J19" s="200"/>
      <c r="K19" s="196"/>
      <c r="L19" s="196"/>
      <c r="M19" s="196"/>
      <c r="N19" s="196"/>
      <c r="O19" s="196"/>
      <c r="P19" s="197" t="s">
        <v>454</v>
      </c>
      <c r="Q19" s="197"/>
      <c r="R19" s="197"/>
      <c r="S19" s="197"/>
      <c r="T19" s="197"/>
      <c r="U19" s="196"/>
      <c r="V19" s="196"/>
      <c r="W19" s="196"/>
      <c r="X19" s="196"/>
      <c r="Y19" s="196"/>
      <c r="Z19" s="196"/>
      <c r="AA19" s="196"/>
      <c r="AB19" s="196"/>
      <c r="AC19" s="196"/>
      <c r="AD19" s="196"/>
      <c r="AE19" s="198" t="s">
        <v>455</v>
      </c>
      <c r="AF19" s="198"/>
      <c r="AG19" s="198"/>
      <c r="AH19" s="196"/>
      <c r="AI19" s="196"/>
      <c r="AJ19" s="196"/>
      <c r="AK19" s="196"/>
      <c r="AL19" s="202"/>
      <c r="AN19" s="70"/>
      <c r="AO19" s="70"/>
      <c r="AP19" s="70"/>
      <c r="AQ19" s="70"/>
      <c r="AR19" s="70"/>
      <c r="AS19" s="70"/>
      <c r="AT19" s="70"/>
      <c r="AU19" s="70"/>
      <c r="AV19" s="70"/>
      <c r="AW19" s="70"/>
      <c r="AX19" s="70"/>
      <c r="AY19" s="70"/>
      <c r="AZ19" s="70"/>
      <c r="BA19" s="146" t="s">
        <v>404</v>
      </c>
      <c r="BB19" s="148" t="s">
        <v>399</v>
      </c>
      <c r="BC19" s="148" t="s">
        <v>400</v>
      </c>
      <c r="BD19" s="148" t="s">
        <v>405</v>
      </c>
      <c r="BE19" s="148" t="s">
        <v>531</v>
      </c>
      <c r="BF19" s="148" t="s">
        <v>406</v>
      </c>
      <c r="BG19" s="136" t="s">
        <v>22</v>
      </c>
      <c r="BH19" s="137" t="s">
        <v>403</v>
      </c>
      <c r="BI19" s="96" t="s">
        <v>494</v>
      </c>
    </row>
    <row r="20" spans="1:61" ht="15" customHeight="1">
      <c r="A20" s="28"/>
      <c r="B20" s="220"/>
      <c r="C20" s="221"/>
      <c r="D20" s="221"/>
      <c r="E20" s="221"/>
      <c r="F20" s="221"/>
      <c r="G20" s="221"/>
      <c r="H20" s="221"/>
      <c r="I20" s="221"/>
      <c r="J20" s="221"/>
      <c r="K20" s="221"/>
      <c r="L20" s="169"/>
      <c r="M20" s="169"/>
      <c r="N20" s="169"/>
      <c r="O20" s="221"/>
      <c r="P20" s="221"/>
      <c r="Q20" s="221"/>
      <c r="R20" s="221"/>
      <c r="S20" s="218"/>
      <c r="T20" s="218"/>
      <c r="U20" s="218"/>
      <c r="V20" s="218"/>
      <c r="W20" s="203"/>
      <c r="X20" s="203"/>
      <c r="Y20" s="203"/>
      <c r="Z20" s="203"/>
      <c r="AA20" s="203"/>
      <c r="AB20" s="203"/>
      <c r="AC20" s="203"/>
      <c r="AD20" s="203"/>
      <c r="AE20" s="192"/>
      <c r="AF20" s="192"/>
      <c r="AG20" s="192"/>
      <c r="AH20" s="192"/>
      <c r="AI20" s="218"/>
      <c r="AJ20" s="218"/>
      <c r="AK20" s="218"/>
      <c r="AL20" s="219"/>
      <c r="AN20" s="70"/>
      <c r="AO20" s="70"/>
      <c r="AP20" s="70"/>
      <c r="AQ20" s="70"/>
      <c r="AR20" s="70"/>
      <c r="AS20" s="70"/>
      <c r="AT20" s="70"/>
      <c r="AU20" s="70"/>
      <c r="AV20" s="70"/>
      <c r="AW20" s="70"/>
      <c r="AX20" s="70"/>
      <c r="AY20" s="70"/>
      <c r="AZ20" s="70"/>
      <c r="BA20" s="149" t="s">
        <v>407</v>
      </c>
      <c r="BB20" s="133" t="s">
        <v>399</v>
      </c>
      <c r="BC20" s="133" t="s">
        <v>400</v>
      </c>
      <c r="BD20" s="133" t="s">
        <v>532</v>
      </c>
      <c r="BE20" s="133" t="s">
        <v>533</v>
      </c>
      <c r="BF20" s="133" t="s">
        <v>534</v>
      </c>
      <c r="BG20" s="138" t="s">
        <v>22</v>
      </c>
      <c r="BH20" s="139" t="s">
        <v>403</v>
      </c>
      <c r="BI20" s="96" t="s">
        <v>495</v>
      </c>
    </row>
    <row r="21" spans="1:61" ht="15" customHeight="1" thickBot="1">
      <c r="A21" s="28"/>
      <c r="B21" s="199" t="s">
        <v>453</v>
      </c>
      <c r="C21" s="200"/>
      <c r="D21" s="200"/>
      <c r="E21" s="200"/>
      <c r="F21" s="200"/>
      <c r="G21" s="200"/>
      <c r="H21" s="200"/>
      <c r="I21" s="200"/>
      <c r="J21" s="200"/>
      <c r="K21" s="196"/>
      <c r="L21" s="196"/>
      <c r="M21" s="196"/>
      <c r="N21" s="196"/>
      <c r="O21" s="196"/>
      <c r="P21" s="197" t="s">
        <v>454</v>
      </c>
      <c r="Q21" s="197"/>
      <c r="R21" s="197"/>
      <c r="S21" s="197"/>
      <c r="T21" s="197"/>
      <c r="U21" s="196"/>
      <c r="V21" s="196"/>
      <c r="W21" s="196"/>
      <c r="X21" s="196"/>
      <c r="Y21" s="196"/>
      <c r="Z21" s="196"/>
      <c r="AA21" s="196"/>
      <c r="AB21" s="196"/>
      <c r="AC21" s="196"/>
      <c r="AD21" s="196"/>
      <c r="AE21" s="198" t="s">
        <v>455</v>
      </c>
      <c r="AF21" s="198"/>
      <c r="AG21" s="198"/>
      <c r="AH21" s="196"/>
      <c r="AI21" s="196"/>
      <c r="AJ21" s="196"/>
      <c r="AK21" s="196"/>
      <c r="AL21" s="202"/>
      <c r="AN21" s="70"/>
      <c r="AO21" s="70"/>
      <c r="AP21" s="70"/>
      <c r="AQ21" s="70"/>
      <c r="AR21" s="70"/>
      <c r="AS21" s="70"/>
      <c r="AT21" s="70"/>
      <c r="AU21" s="70"/>
      <c r="AV21" s="70"/>
      <c r="AW21" s="70"/>
      <c r="AX21" s="70"/>
      <c r="AY21" s="70"/>
      <c r="AZ21" s="70"/>
      <c r="BA21" s="146" t="s">
        <v>408</v>
      </c>
      <c r="BB21" s="148" t="s">
        <v>409</v>
      </c>
      <c r="BC21" s="148" t="s">
        <v>410</v>
      </c>
      <c r="BD21" s="148" t="s">
        <v>411</v>
      </c>
      <c r="BE21" s="148" t="s">
        <v>535</v>
      </c>
      <c r="BF21" s="148" t="s">
        <v>412</v>
      </c>
      <c r="BG21" s="136" t="s">
        <v>22</v>
      </c>
      <c r="BH21" s="137" t="s">
        <v>413</v>
      </c>
      <c r="BI21" s="96" t="s">
        <v>496</v>
      </c>
    </row>
    <row r="22" spans="1:61" ht="15" customHeight="1">
      <c r="A22" s="28"/>
      <c r="B22" s="220"/>
      <c r="C22" s="221"/>
      <c r="D22" s="221"/>
      <c r="E22" s="221"/>
      <c r="F22" s="221"/>
      <c r="G22" s="221"/>
      <c r="H22" s="221"/>
      <c r="I22" s="221"/>
      <c r="J22" s="221"/>
      <c r="K22" s="221"/>
      <c r="L22" s="169"/>
      <c r="M22" s="169"/>
      <c r="N22" s="169"/>
      <c r="O22" s="221"/>
      <c r="P22" s="221"/>
      <c r="Q22" s="221"/>
      <c r="R22" s="221"/>
      <c r="S22" s="218"/>
      <c r="T22" s="218"/>
      <c r="U22" s="218"/>
      <c r="V22" s="218"/>
      <c r="W22" s="203"/>
      <c r="X22" s="203"/>
      <c r="Y22" s="203"/>
      <c r="Z22" s="203"/>
      <c r="AA22" s="203"/>
      <c r="AB22" s="203"/>
      <c r="AC22" s="203"/>
      <c r="AD22" s="203"/>
      <c r="AE22" s="192"/>
      <c r="AF22" s="192"/>
      <c r="AG22" s="192"/>
      <c r="AH22" s="192"/>
      <c r="AI22" s="218"/>
      <c r="AJ22" s="218"/>
      <c r="AK22" s="218"/>
      <c r="AL22" s="219"/>
      <c r="AN22" s="70"/>
      <c r="AO22" s="70"/>
      <c r="AP22" s="70"/>
      <c r="AQ22" s="70"/>
      <c r="AR22" s="70"/>
      <c r="AS22" s="70"/>
      <c r="AT22" s="70"/>
      <c r="AU22" s="70"/>
      <c r="AV22" s="70"/>
      <c r="AW22" s="70"/>
      <c r="AX22" s="70"/>
      <c r="AY22" s="70"/>
      <c r="AZ22" s="70"/>
      <c r="BA22" s="149" t="s">
        <v>414</v>
      </c>
      <c r="BB22" s="133" t="s">
        <v>409</v>
      </c>
      <c r="BC22" s="133" t="s">
        <v>410</v>
      </c>
      <c r="BD22" s="133" t="s">
        <v>415</v>
      </c>
      <c r="BE22" s="133" t="s">
        <v>536</v>
      </c>
      <c r="BF22" s="133" t="s">
        <v>416</v>
      </c>
      <c r="BG22" s="138" t="s">
        <v>22</v>
      </c>
      <c r="BH22" s="139" t="s">
        <v>413</v>
      </c>
      <c r="BI22" s="96" t="s">
        <v>497</v>
      </c>
    </row>
    <row r="23" spans="1:61" ht="15" customHeight="1" thickBot="1">
      <c r="A23" s="28"/>
      <c r="B23" s="199" t="s">
        <v>453</v>
      </c>
      <c r="C23" s="200"/>
      <c r="D23" s="200"/>
      <c r="E23" s="200"/>
      <c r="F23" s="200"/>
      <c r="G23" s="200"/>
      <c r="H23" s="200"/>
      <c r="I23" s="200"/>
      <c r="J23" s="200"/>
      <c r="K23" s="196"/>
      <c r="L23" s="196"/>
      <c r="M23" s="196"/>
      <c r="N23" s="196"/>
      <c r="O23" s="196"/>
      <c r="P23" s="197" t="s">
        <v>454</v>
      </c>
      <c r="Q23" s="197"/>
      <c r="R23" s="197"/>
      <c r="S23" s="197"/>
      <c r="T23" s="197"/>
      <c r="U23" s="196"/>
      <c r="V23" s="196"/>
      <c r="W23" s="196"/>
      <c r="X23" s="196"/>
      <c r="Y23" s="196"/>
      <c r="Z23" s="196"/>
      <c r="AA23" s="196"/>
      <c r="AB23" s="196"/>
      <c r="AC23" s="196"/>
      <c r="AD23" s="196"/>
      <c r="AE23" s="198" t="s">
        <v>455</v>
      </c>
      <c r="AF23" s="198"/>
      <c r="AG23" s="198"/>
      <c r="AH23" s="196"/>
      <c r="AI23" s="196"/>
      <c r="AJ23" s="196"/>
      <c r="AK23" s="196"/>
      <c r="AL23" s="202"/>
      <c r="AN23" s="70"/>
      <c r="AO23" s="70"/>
      <c r="AP23" s="70"/>
      <c r="AQ23" s="70"/>
      <c r="AR23" s="70"/>
      <c r="AS23" s="70"/>
      <c r="AT23" s="70"/>
      <c r="AU23" s="70"/>
      <c r="AV23" s="70"/>
      <c r="AW23" s="70"/>
      <c r="AX23" s="70"/>
      <c r="AY23" s="70"/>
      <c r="AZ23" s="70"/>
      <c r="BA23" s="146" t="s">
        <v>417</v>
      </c>
      <c r="BB23" s="150" t="s">
        <v>418</v>
      </c>
      <c r="BC23" s="148" t="s">
        <v>544</v>
      </c>
      <c r="BD23" s="148" t="s">
        <v>419</v>
      </c>
      <c r="BE23" s="148" t="s">
        <v>537</v>
      </c>
      <c r="BF23" s="148" t="s">
        <v>420</v>
      </c>
      <c r="BG23" s="136" t="s">
        <v>421</v>
      </c>
      <c r="BH23" s="137" t="s">
        <v>422</v>
      </c>
      <c r="BI23" s="96" t="s">
        <v>498</v>
      </c>
    </row>
    <row r="24" spans="1:61" ht="15" customHeight="1">
      <c r="A24" s="28"/>
      <c r="B24" s="220"/>
      <c r="C24" s="221"/>
      <c r="D24" s="221"/>
      <c r="E24" s="221"/>
      <c r="F24" s="221"/>
      <c r="G24" s="221"/>
      <c r="H24" s="221"/>
      <c r="I24" s="221"/>
      <c r="J24" s="221"/>
      <c r="K24" s="221"/>
      <c r="L24" s="169"/>
      <c r="M24" s="169"/>
      <c r="N24" s="169"/>
      <c r="O24" s="221"/>
      <c r="P24" s="221"/>
      <c r="Q24" s="221"/>
      <c r="R24" s="221"/>
      <c r="S24" s="218"/>
      <c r="T24" s="218"/>
      <c r="U24" s="218"/>
      <c r="V24" s="218"/>
      <c r="W24" s="203"/>
      <c r="X24" s="203"/>
      <c r="Y24" s="203"/>
      <c r="Z24" s="203"/>
      <c r="AA24" s="203"/>
      <c r="AB24" s="203"/>
      <c r="AC24" s="203"/>
      <c r="AD24" s="203"/>
      <c r="AE24" s="192"/>
      <c r="AF24" s="192"/>
      <c r="AG24" s="192"/>
      <c r="AH24" s="192"/>
      <c r="AI24" s="218"/>
      <c r="AJ24" s="218"/>
      <c r="AK24" s="218"/>
      <c r="AL24" s="219"/>
      <c r="AN24" s="70"/>
      <c r="AO24" s="70"/>
      <c r="AP24" s="70"/>
      <c r="AQ24" s="70"/>
      <c r="AR24" s="70"/>
      <c r="AS24" s="70"/>
      <c r="AT24" s="70"/>
      <c r="AU24" s="70"/>
      <c r="AV24" s="70"/>
      <c r="AW24" s="70"/>
      <c r="AX24" s="70"/>
      <c r="AY24" s="70"/>
      <c r="AZ24" s="70"/>
      <c r="BA24" s="149" t="s">
        <v>423</v>
      </c>
      <c r="BB24" s="133" t="s">
        <v>545</v>
      </c>
      <c r="BC24" s="133" t="s">
        <v>544</v>
      </c>
      <c r="BD24" s="133" t="s">
        <v>424</v>
      </c>
      <c r="BE24" s="133" t="s">
        <v>538</v>
      </c>
      <c r="BF24" s="133" t="s">
        <v>425</v>
      </c>
      <c r="BG24" s="138" t="s">
        <v>421</v>
      </c>
      <c r="BH24" s="139" t="s">
        <v>422</v>
      </c>
      <c r="BI24" s="96" t="s">
        <v>499</v>
      </c>
    </row>
    <row r="25" spans="1:61" ht="15" customHeight="1" thickBot="1">
      <c r="A25" s="28"/>
      <c r="B25" s="199" t="s">
        <v>453</v>
      </c>
      <c r="C25" s="200"/>
      <c r="D25" s="200"/>
      <c r="E25" s="200"/>
      <c r="F25" s="200"/>
      <c r="G25" s="200"/>
      <c r="H25" s="200"/>
      <c r="I25" s="200"/>
      <c r="J25" s="200"/>
      <c r="K25" s="196"/>
      <c r="L25" s="196"/>
      <c r="M25" s="196"/>
      <c r="N25" s="196"/>
      <c r="O25" s="196"/>
      <c r="P25" s="197" t="s">
        <v>454</v>
      </c>
      <c r="Q25" s="197"/>
      <c r="R25" s="197"/>
      <c r="S25" s="197"/>
      <c r="T25" s="197"/>
      <c r="U25" s="196"/>
      <c r="V25" s="196"/>
      <c r="W25" s="196"/>
      <c r="X25" s="196"/>
      <c r="Y25" s="196"/>
      <c r="Z25" s="196"/>
      <c r="AA25" s="196"/>
      <c r="AB25" s="196"/>
      <c r="AC25" s="196"/>
      <c r="AD25" s="196"/>
      <c r="AE25" s="198" t="s">
        <v>455</v>
      </c>
      <c r="AF25" s="198"/>
      <c r="AG25" s="198"/>
      <c r="AH25" s="196"/>
      <c r="AI25" s="196"/>
      <c r="AJ25" s="196"/>
      <c r="AK25" s="196"/>
      <c r="AL25" s="202"/>
      <c r="AN25" s="70"/>
      <c r="AO25" s="70"/>
      <c r="AP25" s="70"/>
      <c r="AQ25" s="70"/>
      <c r="AR25" s="70"/>
      <c r="AS25" s="70"/>
      <c r="AT25" s="70"/>
      <c r="AU25" s="70"/>
      <c r="AV25" s="70"/>
      <c r="AW25" s="70"/>
      <c r="AX25" s="70"/>
      <c r="AY25" s="70"/>
      <c r="AZ25" s="70"/>
      <c r="BA25" s="146" t="s">
        <v>426</v>
      </c>
      <c r="BB25" s="148" t="s">
        <v>546</v>
      </c>
      <c r="BC25" s="148" t="s">
        <v>544</v>
      </c>
      <c r="BD25" s="148" t="s">
        <v>427</v>
      </c>
      <c r="BE25" s="148" t="s">
        <v>539</v>
      </c>
      <c r="BF25" s="148" t="s">
        <v>428</v>
      </c>
      <c r="BG25" s="136" t="s">
        <v>421</v>
      </c>
      <c r="BH25" s="137" t="s">
        <v>422</v>
      </c>
      <c r="BI25" s="96" t="s">
        <v>500</v>
      </c>
    </row>
    <row r="26" spans="1:61" ht="15" customHeight="1">
      <c r="A26" s="28"/>
      <c r="B26" s="220"/>
      <c r="C26" s="221"/>
      <c r="D26" s="221"/>
      <c r="E26" s="221"/>
      <c r="F26" s="221"/>
      <c r="G26" s="221"/>
      <c r="H26" s="221"/>
      <c r="I26" s="221"/>
      <c r="J26" s="221"/>
      <c r="K26" s="221"/>
      <c r="L26" s="169"/>
      <c r="M26" s="169"/>
      <c r="N26" s="169"/>
      <c r="O26" s="221"/>
      <c r="P26" s="221"/>
      <c r="Q26" s="221"/>
      <c r="R26" s="221"/>
      <c r="S26" s="218"/>
      <c r="T26" s="218"/>
      <c r="U26" s="218"/>
      <c r="V26" s="218"/>
      <c r="W26" s="203"/>
      <c r="X26" s="203"/>
      <c r="Y26" s="203"/>
      <c r="Z26" s="203"/>
      <c r="AA26" s="203"/>
      <c r="AB26" s="203"/>
      <c r="AC26" s="203"/>
      <c r="AD26" s="203"/>
      <c r="AE26" s="192"/>
      <c r="AF26" s="192"/>
      <c r="AG26" s="192"/>
      <c r="AH26" s="192"/>
      <c r="AI26" s="218"/>
      <c r="AJ26" s="218"/>
      <c r="AK26" s="218"/>
      <c r="AL26" s="219"/>
      <c r="AN26" s="70"/>
      <c r="AO26" s="70"/>
      <c r="AP26" s="70"/>
      <c r="AQ26" s="70"/>
      <c r="AR26" s="70"/>
      <c r="AS26" s="70"/>
      <c r="AT26" s="70"/>
      <c r="AU26" s="70"/>
      <c r="AV26" s="70"/>
      <c r="AW26" s="70"/>
      <c r="AX26" s="70"/>
      <c r="AY26" s="70"/>
      <c r="AZ26" s="70"/>
      <c r="BA26" s="149" t="s">
        <v>429</v>
      </c>
      <c r="BB26" s="133" t="s">
        <v>547</v>
      </c>
      <c r="BC26" s="133" t="s">
        <v>548</v>
      </c>
      <c r="BD26" s="133" t="s">
        <v>430</v>
      </c>
      <c r="BE26" s="133" t="s">
        <v>540</v>
      </c>
      <c r="BF26" s="133" t="s">
        <v>507</v>
      </c>
      <c r="BG26" s="138" t="s">
        <v>431</v>
      </c>
      <c r="BH26" s="139" t="s">
        <v>432</v>
      </c>
      <c r="BI26" s="96" t="s">
        <v>501</v>
      </c>
    </row>
    <row r="27" spans="1:61" ht="15" customHeight="1" thickBot="1">
      <c r="A27" s="28"/>
      <c r="B27" s="199" t="s">
        <v>453</v>
      </c>
      <c r="C27" s="200"/>
      <c r="D27" s="200"/>
      <c r="E27" s="200"/>
      <c r="F27" s="200"/>
      <c r="G27" s="200"/>
      <c r="H27" s="200"/>
      <c r="I27" s="200"/>
      <c r="J27" s="200"/>
      <c r="K27" s="196"/>
      <c r="L27" s="196"/>
      <c r="M27" s="196"/>
      <c r="N27" s="196"/>
      <c r="O27" s="196"/>
      <c r="P27" s="222" t="s">
        <v>454</v>
      </c>
      <c r="Q27" s="222"/>
      <c r="R27" s="222"/>
      <c r="S27" s="222"/>
      <c r="T27" s="222"/>
      <c r="U27" s="196"/>
      <c r="V27" s="196"/>
      <c r="W27" s="196"/>
      <c r="X27" s="196"/>
      <c r="Y27" s="196"/>
      <c r="Z27" s="196"/>
      <c r="AA27" s="196"/>
      <c r="AB27" s="196"/>
      <c r="AC27" s="196"/>
      <c r="AD27" s="196"/>
      <c r="AE27" s="198" t="s">
        <v>455</v>
      </c>
      <c r="AF27" s="198"/>
      <c r="AG27" s="198"/>
      <c r="AH27" s="196"/>
      <c r="AI27" s="196"/>
      <c r="AJ27" s="196"/>
      <c r="AK27" s="196"/>
      <c r="AL27" s="202"/>
      <c r="AN27" s="70"/>
      <c r="AO27" s="70"/>
      <c r="AP27" s="70"/>
      <c r="AQ27" s="70"/>
      <c r="AR27" s="70"/>
      <c r="AS27" s="70"/>
      <c r="AT27" s="70"/>
      <c r="AU27" s="70"/>
      <c r="AV27" s="70"/>
      <c r="AW27" s="70"/>
      <c r="AX27" s="70"/>
      <c r="AY27" s="70"/>
      <c r="AZ27" s="70"/>
      <c r="BA27" s="151" t="s">
        <v>433</v>
      </c>
      <c r="BB27" s="152" t="s">
        <v>547</v>
      </c>
      <c r="BC27" s="152" t="s">
        <v>548</v>
      </c>
      <c r="BD27" s="148" t="s">
        <v>434</v>
      </c>
      <c r="BE27" s="148" t="s">
        <v>541</v>
      </c>
      <c r="BF27" s="148" t="s">
        <v>508</v>
      </c>
      <c r="BG27" s="136" t="s">
        <v>431</v>
      </c>
      <c r="BH27" s="142" t="s">
        <v>432</v>
      </c>
      <c r="BI27" s="96" t="s">
        <v>502</v>
      </c>
    </row>
    <row r="28" spans="1:52" ht="15" customHeight="1">
      <c r="A28" s="28"/>
      <c r="B28" s="220"/>
      <c r="C28" s="221"/>
      <c r="D28" s="221"/>
      <c r="E28" s="221"/>
      <c r="F28" s="221"/>
      <c r="G28" s="221"/>
      <c r="H28" s="221"/>
      <c r="I28" s="221"/>
      <c r="J28" s="221"/>
      <c r="K28" s="221"/>
      <c r="L28" s="169"/>
      <c r="M28" s="169"/>
      <c r="N28" s="169"/>
      <c r="O28" s="221"/>
      <c r="P28" s="221"/>
      <c r="Q28" s="221"/>
      <c r="R28" s="221"/>
      <c r="S28" s="218"/>
      <c r="T28" s="218"/>
      <c r="U28" s="218"/>
      <c r="V28" s="218"/>
      <c r="W28" s="203"/>
      <c r="X28" s="203"/>
      <c r="Y28" s="203"/>
      <c r="Z28" s="203"/>
      <c r="AA28" s="203"/>
      <c r="AB28" s="203"/>
      <c r="AC28" s="203"/>
      <c r="AD28" s="203"/>
      <c r="AE28" s="192"/>
      <c r="AF28" s="192"/>
      <c r="AG28" s="192"/>
      <c r="AH28" s="192"/>
      <c r="AI28" s="218"/>
      <c r="AJ28" s="218"/>
      <c r="AK28" s="218"/>
      <c r="AL28" s="219"/>
      <c r="AN28" s="70"/>
      <c r="AO28" s="70"/>
      <c r="AP28" s="70"/>
      <c r="AQ28" s="70"/>
      <c r="AR28" s="70"/>
      <c r="AS28" s="70"/>
      <c r="AT28" s="70"/>
      <c r="AU28" s="70"/>
      <c r="AV28" s="70"/>
      <c r="AW28" s="70"/>
      <c r="AX28" s="70"/>
      <c r="AY28" s="70"/>
      <c r="AZ28" s="70"/>
    </row>
    <row r="29" spans="1:52" ht="15" customHeight="1" thickBot="1">
      <c r="A29" s="28"/>
      <c r="B29" s="199" t="s">
        <v>453</v>
      </c>
      <c r="C29" s="200"/>
      <c r="D29" s="200"/>
      <c r="E29" s="200"/>
      <c r="F29" s="200"/>
      <c r="G29" s="200"/>
      <c r="H29" s="200"/>
      <c r="I29" s="200"/>
      <c r="J29" s="200"/>
      <c r="K29" s="196"/>
      <c r="L29" s="196"/>
      <c r="M29" s="196"/>
      <c r="N29" s="196"/>
      <c r="O29" s="196"/>
      <c r="P29" s="197" t="s">
        <v>454</v>
      </c>
      <c r="Q29" s="197"/>
      <c r="R29" s="197"/>
      <c r="S29" s="197"/>
      <c r="T29" s="197"/>
      <c r="U29" s="196"/>
      <c r="V29" s="196"/>
      <c r="W29" s="196"/>
      <c r="X29" s="196"/>
      <c r="Y29" s="196"/>
      <c r="Z29" s="196"/>
      <c r="AA29" s="196"/>
      <c r="AB29" s="196"/>
      <c r="AC29" s="196"/>
      <c r="AD29" s="196"/>
      <c r="AE29" s="198" t="s">
        <v>455</v>
      </c>
      <c r="AF29" s="198"/>
      <c r="AG29" s="198"/>
      <c r="AH29" s="196"/>
      <c r="AI29" s="196"/>
      <c r="AJ29" s="196"/>
      <c r="AK29" s="196"/>
      <c r="AL29" s="202"/>
      <c r="AN29" s="70"/>
      <c r="AO29" s="70"/>
      <c r="AP29" s="70"/>
      <c r="AQ29" s="70"/>
      <c r="AR29" s="70"/>
      <c r="AS29" s="70"/>
      <c r="AT29" s="70"/>
      <c r="AU29" s="70"/>
      <c r="AV29" s="70"/>
      <c r="AW29" s="70"/>
      <c r="AX29" s="70"/>
      <c r="AY29" s="70"/>
      <c r="AZ29" s="70"/>
    </row>
    <row r="30" spans="1:52" ht="37.5" customHeight="1">
      <c r="A30" s="51"/>
      <c r="B30" s="238" t="s">
        <v>314</v>
      </c>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51"/>
      <c r="AN30" s="51"/>
      <c r="AO30" s="51"/>
      <c r="AP30" s="51"/>
      <c r="AQ30" s="51"/>
      <c r="AR30" s="51"/>
      <c r="AS30" s="51"/>
      <c r="AT30" s="51"/>
      <c r="AU30" s="51"/>
      <c r="AV30" s="51"/>
      <c r="AW30" s="51"/>
      <c r="AX30" s="51"/>
      <c r="AY30" s="51"/>
      <c r="AZ30" s="51"/>
    </row>
    <row r="31" spans="1:52" ht="31.5" customHeight="1">
      <c r="A31" s="70"/>
      <c r="B31" s="346" t="s">
        <v>324</v>
      </c>
      <c r="C31" s="346"/>
      <c r="D31" s="346"/>
      <c r="E31" s="346"/>
      <c r="F31" s="346"/>
      <c r="G31" s="346"/>
      <c r="H31" s="346"/>
      <c r="I31" s="346"/>
      <c r="J31" s="346"/>
      <c r="K31" s="346"/>
      <c r="L31" s="346"/>
      <c r="M31" s="346"/>
      <c r="N31" s="346"/>
      <c r="O31" s="346"/>
      <c r="P31" s="346"/>
      <c r="Q31" s="346"/>
      <c r="R31" s="346"/>
      <c r="S31" s="346"/>
      <c r="T31" s="346"/>
      <c r="U31" s="346"/>
      <c r="V31" s="346"/>
      <c r="W31" s="346"/>
      <c r="X31" s="346"/>
      <c r="Y31" s="346"/>
      <c r="Z31" s="346"/>
      <c r="AA31" s="346"/>
      <c r="AB31" s="346"/>
      <c r="AC31" s="346"/>
      <c r="AD31" s="346"/>
      <c r="AE31" s="346"/>
      <c r="AF31" s="346"/>
      <c r="AG31" s="346"/>
      <c r="AH31" s="346"/>
      <c r="AI31" s="346"/>
      <c r="AJ31" s="346"/>
      <c r="AK31" s="346"/>
      <c r="AL31" s="346"/>
      <c r="AM31" s="70"/>
      <c r="AN31" s="70"/>
      <c r="AO31" s="70"/>
      <c r="AP31" s="70"/>
      <c r="AQ31" s="70"/>
      <c r="AR31" s="70"/>
      <c r="AS31" s="70"/>
      <c r="AT31" s="70"/>
      <c r="AU31" s="70"/>
      <c r="AV31" s="70"/>
      <c r="AW31" s="70"/>
      <c r="AX31" s="70"/>
      <c r="AY31" s="70"/>
      <c r="AZ31" s="70"/>
    </row>
    <row r="32" spans="1:52" ht="19.5" customHeight="1">
      <c r="A32" s="51"/>
      <c r="B32" s="318" t="s">
        <v>313</v>
      </c>
      <c r="C32" s="318"/>
      <c r="D32" s="318"/>
      <c r="E32" s="318"/>
      <c r="F32" s="318"/>
      <c r="G32" s="318"/>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8"/>
      <c r="AM32" s="51"/>
      <c r="AN32" s="51"/>
      <c r="AO32" s="51"/>
      <c r="AP32" s="51"/>
      <c r="AQ32" s="51"/>
      <c r="AR32" s="51"/>
      <c r="AS32" s="51"/>
      <c r="AT32" s="51"/>
      <c r="AU32" s="51"/>
      <c r="AV32" s="51"/>
      <c r="AW32" s="51"/>
      <c r="AX32" s="51"/>
      <c r="AY32" s="51"/>
      <c r="AZ32" s="51"/>
    </row>
    <row r="33" spans="1:52" ht="23.25" customHeight="1">
      <c r="A33" s="70"/>
      <c r="B33" s="321"/>
      <c r="C33" s="321"/>
      <c r="D33" s="321"/>
      <c r="E33" s="321"/>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70"/>
      <c r="AN33" s="70"/>
      <c r="AO33" s="70"/>
      <c r="AP33" s="70"/>
      <c r="AQ33" s="70"/>
      <c r="AR33" s="70"/>
      <c r="AS33" s="70"/>
      <c r="AT33" s="70"/>
      <c r="AU33" s="70"/>
      <c r="AV33" s="70"/>
      <c r="AW33" s="70"/>
      <c r="AX33" s="70"/>
      <c r="AY33" s="70"/>
      <c r="AZ33" s="70"/>
    </row>
    <row r="34" spans="1:52" ht="10.5" customHeight="1">
      <c r="A34" s="51"/>
      <c r="B34" s="317" t="s">
        <v>73</v>
      </c>
      <c r="C34" s="317"/>
      <c r="D34" s="317"/>
      <c r="E34" s="317"/>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17"/>
      <c r="AM34" s="51"/>
      <c r="AN34" s="51"/>
      <c r="AO34" s="51"/>
      <c r="AP34" s="51"/>
      <c r="AQ34" s="51"/>
      <c r="AR34" s="51"/>
      <c r="AS34" s="51"/>
      <c r="AT34" s="51"/>
      <c r="AU34" s="51"/>
      <c r="AV34" s="51"/>
      <c r="AW34" s="51"/>
      <c r="AX34" s="51"/>
      <c r="AY34" s="51"/>
      <c r="AZ34" s="51"/>
    </row>
    <row r="35" spans="1:52" ht="21.75" customHeight="1">
      <c r="A35" s="51"/>
      <c r="B35" s="322" t="s">
        <v>75</v>
      </c>
      <c r="C35" s="322"/>
      <c r="D35" s="322"/>
      <c r="E35" s="322"/>
      <c r="F35" s="322"/>
      <c r="G35" s="322"/>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51"/>
      <c r="AL35" s="51"/>
      <c r="AM35" s="51"/>
      <c r="AN35" s="51"/>
      <c r="AO35" s="51"/>
      <c r="AP35" s="51"/>
      <c r="AQ35" s="51"/>
      <c r="AR35" s="51"/>
      <c r="AS35" s="51"/>
      <c r="AT35" s="51"/>
      <c r="AU35" s="51"/>
      <c r="AV35" s="51"/>
      <c r="AW35" s="51"/>
      <c r="AX35" s="51"/>
      <c r="AY35" s="51"/>
      <c r="AZ35" s="51"/>
    </row>
    <row r="36" spans="1:60" s="33" customFormat="1" ht="17.25" customHeight="1">
      <c r="A36" s="71"/>
      <c r="B36" s="239"/>
      <c r="C36" s="239"/>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71"/>
      <c r="AN36" s="71"/>
      <c r="AO36" s="71"/>
      <c r="AP36" s="71"/>
      <c r="AQ36" s="71"/>
      <c r="AR36" s="71"/>
      <c r="AS36" s="71"/>
      <c r="AT36" s="71"/>
      <c r="AU36" s="71"/>
      <c r="AV36" s="71"/>
      <c r="AW36" s="71"/>
      <c r="AX36" s="71"/>
      <c r="AY36" s="71"/>
      <c r="AZ36" s="71"/>
      <c r="BA36" s="25"/>
      <c r="BB36" s="25"/>
      <c r="BC36" s="25"/>
      <c r="BD36" s="25"/>
      <c r="BE36" s="25"/>
      <c r="BF36" s="25"/>
      <c r="BG36" s="25"/>
      <c r="BH36" s="25"/>
    </row>
    <row r="37" spans="1:52" ht="19.5">
      <c r="A37" s="51"/>
      <c r="B37" s="323" t="s">
        <v>76</v>
      </c>
      <c r="C37" s="323"/>
      <c r="D37" s="323"/>
      <c r="E37" s="323"/>
      <c r="F37" s="323"/>
      <c r="G37" s="323"/>
      <c r="H37" s="323"/>
      <c r="I37" s="323"/>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3"/>
      <c r="AG37" s="323"/>
      <c r="AH37" s="323"/>
      <c r="AI37" s="323"/>
      <c r="AJ37" s="323"/>
      <c r="AK37" s="323"/>
      <c r="AL37" s="323"/>
      <c r="AM37" s="51"/>
      <c r="AN37" s="51"/>
      <c r="AO37" s="51"/>
      <c r="AP37" s="51"/>
      <c r="AQ37" s="51"/>
      <c r="AR37" s="51"/>
      <c r="AS37" s="51"/>
      <c r="AT37" s="51"/>
      <c r="AU37" s="51"/>
      <c r="AV37" s="51"/>
      <c r="AW37" s="51"/>
      <c r="AX37" s="51"/>
      <c r="AY37" s="51"/>
      <c r="AZ37" s="51"/>
    </row>
    <row r="38" spans="1:52" ht="19.5">
      <c r="A38" s="70"/>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70"/>
      <c r="AN38" s="70"/>
      <c r="AO38" s="70"/>
      <c r="AP38" s="70"/>
      <c r="AQ38" s="70"/>
      <c r="AR38" s="70"/>
      <c r="AS38" s="70"/>
      <c r="AT38" s="70"/>
      <c r="AU38" s="70"/>
      <c r="AV38" s="70"/>
      <c r="AW38" s="70"/>
      <c r="AX38" s="70"/>
      <c r="AY38" s="70"/>
      <c r="AZ38" s="70"/>
    </row>
    <row r="39" spans="1:53" ht="12.75" customHeight="1">
      <c r="A39" s="51"/>
      <c r="B39" s="317" t="s">
        <v>66</v>
      </c>
      <c r="C39" s="317"/>
      <c r="D39" s="317"/>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7"/>
      <c r="AJ39" s="317"/>
      <c r="AK39" s="317"/>
      <c r="AL39" s="317"/>
      <c r="AM39" s="51"/>
      <c r="AN39" s="51"/>
      <c r="AO39" s="51"/>
      <c r="AP39" s="51"/>
      <c r="AQ39" s="51"/>
      <c r="AR39" s="51"/>
      <c r="AS39" s="51"/>
      <c r="AT39" s="51"/>
      <c r="AU39" s="51"/>
      <c r="AV39" s="51"/>
      <c r="AW39" s="51"/>
      <c r="AX39" s="51"/>
      <c r="AY39" s="51"/>
      <c r="AZ39" s="51"/>
      <c r="BA39" s="25" t="s">
        <v>231</v>
      </c>
    </row>
    <row r="40" spans="1:53" ht="19.5">
      <c r="A40" s="70"/>
      <c r="B40" s="329" t="s">
        <v>67</v>
      </c>
      <c r="C40" s="329"/>
      <c r="D40" s="329"/>
      <c r="E40" s="329"/>
      <c r="F40" s="329"/>
      <c r="G40" s="329"/>
      <c r="H40" s="329"/>
      <c r="I40" s="329"/>
      <c r="J40" s="329"/>
      <c r="K40" s="329"/>
      <c r="L40" s="329"/>
      <c r="M40" s="329"/>
      <c r="N40" s="329"/>
      <c r="O40" s="329"/>
      <c r="P40" s="329"/>
      <c r="Q40" s="329"/>
      <c r="R40" s="329"/>
      <c r="S40" s="329"/>
      <c r="T40" s="329"/>
      <c r="U40" s="329"/>
      <c r="V40" s="329"/>
      <c r="W40" s="329"/>
      <c r="X40" s="329"/>
      <c r="Y40" s="329"/>
      <c r="Z40" s="329"/>
      <c r="AA40" s="329"/>
      <c r="AB40" s="329"/>
      <c r="AC40" s="329"/>
      <c r="AD40" s="329"/>
      <c r="AE40" s="329"/>
      <c r="AF40" s="329"/>
      <c r="AG40" s="329"/>
      <c r="AH40" s="329"/>
      <c r="AI40" s="329"/>
      <c r="AJ40" s="329"/>
      <c r="AK40" s="70"/>
      <c r="AL40" s="70"/>
      <c r="AM40" s="70"/>
      <c r="AN40" s="70"/>
      <c r="AO40" s="70"/>
      <c r="AP40" s="70"/>
      <c r="AQ40" s="70"/>
      <c r="AR40" s="70"/>
      <c r="AS40" s="70"/>
      <c r="AT40" s="70"/>
      <c r="AU40" s="70"/>
      <c r="AV40" s="70"/>
      <c r="AW40" s="70"/>
      <c r="AX40" s="70"/>
      <c r="AY40" s="70"/>
      <c r="AZ40" s="70"/>
      <c r="BA40" s="25" t="s">
        <v>232</v>
      </c>
    </row>
    <row r="41" spans="1:52" ht="15">
      <c r="A41" s="70"/>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50"/>
      <c r="AN41" s="70"/>
      <c r="AO41" s="70"/>
      <c r="AP41" s="70"/>
      <c r="AQ41" s="70"/>
      <c r="AR41" s="70"/>
      <c r="AS41" s="70"/>
      <c r="AT41" s="70"/>
      <c r="AU41" s="70"/>
      <c r="AV41" s="70"/>
      <c r="AW41" s="70"/>
      <c r="AX41" s="70"/>
      <c r="AY41" s="70"/>
      <c r="AZ41" s="70"/>
    </row>
    <row r="42" spans="1:53" ht="19.5">
      <c r="A42" s="70"/>
      <c r="B42" s="330" t="s">
        <v>68</v>
      </c>
      <c r="C42" s="330"/>
      <c r="D42" s="330"/>
      <c r="E42" s="330"/>
      <c r="F42" s="330"/>
      <c r="G42" s="330"/>
      <c r="H42" s="330"/>
      <c r="I42" s="331"/>
      <c r="J42" s="331"/>
      <c r="K42" s="331"/>
      <c r="L42" s="331"/>
      <c r="M42" s="331"/>
      <c r="N42" s="331"/>
      <c r="O42" s="331"/>
      <c r="P42" s="331"/>
      <c r="Q42" s="331"/>
      <c r="R42" s="338"/>
      <c r="S42" s="338"/>
      <c r="T42" s="338"/>
      <c r="U42" s="338"/>
      <c r="V42" s="338"/>
      <c r="W42" s="338"/>
      <c r="X42" s="338"/>
      <c r="Y42" s="338"/>
      <c r="Z42" s="338"/>
      <c r="AA42" s="338"/>
      <c r="AB42" s="338"/>
      <c r="AC42" s="338"/>
      <c r="AD42" s="338"/>
      <c r="AE42" s="338"/>
      <c r="AF42" s="338"/>
      <c r="AG42" s="338"/>
      <c r="AH42" s="338"/>
      <c r="AI42" s="338"/>
      <c r="AJ42" s="338"/>
      <c r="AK42" s="338"/>
      <c r="AL42" s="338"/>
      <c r="AM42" s="70"/>
      <c r="AN42" s="70"/>
      <c r="AO42" s="70"/>
      <c r="AP42" s="70"/>
      <c r="AQ42" s="70"/>
      <c r="AR42" s="70"/>
      <c r="AS42" s="70"/>
      <c r="AT42" s="70"/>
      <c r="AU42" s="70"/>
      <c r="AV42" s="70"/>
      <c r="AW42" s="70"/>
      <c r="AX42" s="70"/>
      <c r="AY42" s="70"/>
      <c r="AZ42" s="70"/>
      <c r="BA42" s="25" t="s">
        <v>327</v>
      </c>
    </row>
    <row r="43" spans="1:53" ht="15">
      <c r="A43" s="70"/>
      <c r="B43" s="70"/>
      <c r="C43" s="70"/>
      <c r="D43" s="70"/>
      <c r="E43" s="70"/>
      <c r="F43" s="70"/>
      <c r="G43" s="70"/>
      <c r="H43" s="70"/>
      <c r="I43" s="324" t="s">
        <v>11</v>
      </c>
      <c r="J43" s="324"/>
      <c r="K43" s="324"/>
      <c r="L43" s="324"/>
      <c r="M43" s="324"/>
      <c r="N43" s="324"/>
      <c r="O43" s="324"/>
      <c r="P43" s="324"/>
      <c r="Q43" s="324"/>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25" t="s">
        <v>326</v>
      </c>
    </row>
    <row r="44" spans="1:52" ht="19.5">
      <c r="A44" s="70"/>
      <c r="B44" s="325" t="s">
        <v>69</v>
      </c>
      <c r="C44" s="325"/>
      <c r="D44" s="325"/>
      <c r="E44" s="325"/>
      <c r="F44" s="325"/>
      <c r="G44" s="325"/>
      <c r="H44" s="325"/>
      <c r="I44" s="326"/>
      <c r="J44" s="326"/>
      <c r="K44" s="326"/>
      <c r="L44" s="326"/>
      <c r="M44" s="326"/>
      <c r="N44" s="326"/>
      <c r="O44" s="326"/>
      <c r="P44" s="326"/>
      <c r="Q44" s="326"/>
      <c r="R44" s="339"/>
      <c r="S44" s="339"/>
      <c r="T44" s="339"/>
      <c r="U44" s="339"/>
      <c r="V44" s="339"/>
      <c r="W44" s="339"/>
      <c r="X44" s="339"/>
      <c r="Y44" s="339"/>
      <c r="Z44" s="339"/>
      <c r="AA44" s="339"/>
      <c r="AB44" s="339"/>
      <c r="AC44" s="339"/>
      <c r="AD44" s="339"/>
      <c r="AE44" s="339"/>
      <c r="AF44" s="339"/>
      <c r="AG44" s="339"/>
      <c r="AH44" s="339"/>
      <c r="AI44" s="339"/>
      <c r="AJ44" s="339"/>
      <c r="AK44" s="339"/>
      <c r="AL44" s="339"/>
      <c r="AM44" s="70"/>
      <c r="AN44" s="70"/>
      <c r="AO44" s="70"/>
      <c r="AP44" s="70"/>
      <c r="AQ44" s="70"/>
      <c r="AR44" s="70"/>
      <c r="AS44" s="70"/>
      <c r="AT44" s="70"/>
      <c r="AU44" s="70"/>
      <c r="AV44" s="70"/>
      <c r="AW44" s="70"/>
      <c r="AX44" s="70"/>
      <c r="AY44" s="70"/>
      <c r="AZ44" s="70"/>
    </row>
    <row r="45" spans="1:52" ht="15">
      <c r="A45" s="51"/>
      <c r="B45" s="51"/>
      <c r="C45" s="51"/>
      <c r="D45" s="51"/>
      <c r="E45" s="51"/>
      <c r="F45" s="51"/>
      <c r="G45" s="51"/>
      <c r="H45" s="51"/>
      <c r="I45" s="320" t="s">
        <v>11</v>
      </c>
      <c r="J45" s="320"/>
      <c r="K45" s="320"/>
      <c r="L45" s="320"/>
      <c r="M45" s="320"/>
      <c r="N45" s="320"/>
      <c r="O45" s="320"/>
      <c r="P45" s="320"/>
      <c r="Q45" s="320"/>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row>
    <row r="46" spans="1:52" ht="6" customHeight="1">
      <c r="A46" s="50"/>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row>
    <row r="47" spans="1:52" ht="6.75" customHeight="1">
      <c r="A47" s="50"/>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row>
    <row r="48" spans="1:52" ht="15" customHeight="1">
      <c r="A48" s="40"/>
      <c r="B48" s="40"/>
      <c r="C48" s="40"/>
      <c r="D48" s="40"/>
      <c r="E48" s="40"/>
      <c r="F48" s="40"/>
      <c r="G48" s="40"/>
      <c r="H48" s="40"/>
      <c r="I48" s="40"/>
      <c r="J48" s="40"/>
      <c r="K48" s="40"/>
      <c r="L48" s="40"/>
      <c r="M48" s="40"/>
      <c r="N48" s="40"/>
      <c r="O48" s="40"/>
      <c r="P48" s="319" t="s">
        <v>47</v>
      </c>
      <c r="Q48" s="319"/>
      <c r="R48" s="319"/>
      <c r="S48" s="319"/>
      <c r="T48" s="319"/>
      <c r="U48" s="319"/>
      <c r="V48" s="332" t="s">
        <v>316</v>
      </c>
      <c r="W48" s="332"/>
      <c r="X48" s="332"/>
      <c r="Y48" s="332"/>
      <c r="Z48" s="332"/>
      <c r="AA48" s="332"/>
      <c r="AB48" s="332"/>
      <c r="AC48" s="332"/>
      <c r="AD48" s="53"/>
      <c r="AE48" s="41"/>
      <c r="AF48" s="41"/>
      <c r="AG48" s="41"/>
      <c r="AH48" s="41"/>
      <c r="AI48" s="41"/>
      <c r="AJ48" s="41"/>
      <c r="AK48" s="41"/>
      <c r="AL48" s="41"/>
      <c r="AM48" s="41"/>
      <c r="AN48" s="51"/>
      <c r="AO48" s="51"/>
      <c r="AP48" s="51"/>
      <c r="AQ48" s="51"/>
      <c r="AR48" s="51"/>
      <c r="AS48" s="51"/>
      <c r="AT48" s="51"/>
      <c r="AU48" s="51"/>
      <c r="AV48" s="51"/>
      <c r="AW48" s="51"/>
      <c r="AX48" s="51"/>
      <c r="AY48" s="51"/>
      <c r="AZ48" s="51"/>
    </row>
    <row r="49" spans="1:52" ht="12.75" customHeight="1">
      <c r="A49" s="327" t="s">
        <v>62</v>
      </c>
      <c r="B49" s="328"/>
      <c r="C49" s="328"/>
      <c r="D49" s="328"/>
      <c r="E49" s="328"/>
      <c r="F49" s="328"/>
      <c r="G49" s="328"/>
      <c r="H49" s="328"/>
      <c r="I49" s="328"/>
      <c r="J49" s="328"/>
      <c r="K49" s="328"/>
      <c r="L49" s="328"/>
      <c r="M49" s="328"/>
      <c r="N49" s="328"/>
      <c r="O49" s="328"/>
      <c r="P49" s="328"/>
      <c r="Q49" s="328"/>
      <c r="R49" s="328"/>
      <c r="S49" s="328"/>
      <c r="T49" s="328"/>
      <c r="U49" s="328"/>
      <c r="V49" s="328"/>
      <c r="W49" s="328"/>
      <c r="X49" s="328"/>
      <c r="Y49" s="328"/>
      <c r="Z49" s="328"/>
      <c r="AA49" s="328"/>
      <c r="AB49" s="328"/>
      <c r="AC49" s="328"/>
      <c r="AD49" s="328"/>
      <c r="AE49" s="328"/>
      <c r="AF49" s="328"/>
      <c r="AG49" s="328"/>
      <c r="AH49" s="328"/>
      <c r="AI49" s="328"/>
      <c r="AJ49" s="328"/>
      <c r="AK49" s="328"/>
      <c r="AL49" s="328"/>
      <c r="AM49" s="328"/>
      <c r="AN49" s="51"/>
      <c r="AO49" s="51"/>
      <c r="AP49" s="51"/>
      <c r="AQ49" s="51"/>
      <c r="AR49" s="51"/>
      <c r="AS49" s="51"/>
      <c r="AT49" s="51"/>
      <c r="AU49" s="51"/>
      <c r="AV49" s="51"/>
      <c r="AW49" s="51"/>
      <c r="AX49" s="51"/>
      <c r="AY49" s="51"/>
      <c r="AZ49" s="51"/>
    </row>
    <row r="50" spans="1:52" s="35" customFormat="1" ht="13.5" customHeight="1">
      <c r="A50" s="341" t="str">
        <f>VLOOKUP($W$6,$BA$2:$BG$37,7,0)</f>
        <v>г.Брест</v>
      </c>
      <c r="B50" s="341"/>
      <c r="C50" s="341"/>
      <c r="D50" s="341"/>
      <c r="E50" s="341"/>
      <c r="F50" s="341"/>
      <c r="G50" s="341"/>
      <c r="H50" s="341"/>
      <c r="I50" s="79"/>
      <c r="J50" s="79"/>
      <c r="K50" s="79"/>
      <c r="L50" s="79"/>
      <c r="M50" s="79"/>
      <c r="N50" s="79"/>
      <c r="O50" s="79"/>
      <c r="P50" s="79"/>
      <c r="Q50" s="79"/>
      <c r="R50" s="79"/>
      <c r="S50" s="79"/>
      <c r="T50" s="79"/>
      <c r="U50" s="79"/>
      <c r="V50" s="79"/>
      <c r="W50" s="79"/>
      <c r="X50" s="79"/>
      <c r="Y50" s="79"/>
      <c r="Z50" s="79"/>
      <c r="AA50" s="80"/>
      <c r="AB50" s="80"/>
      <c r="AC50" s="80"/>
      <c r="AD50" s="340"/>
      <c r="AE50" s="340"/>
      <c r="AF50" s="340"/>
      <c r="AG50" s="340"/>
      <c r="AH50" s="340"/>
      <c r="AI50" s="340"/>
      <c r="AJ50" s="333" t="s">
        <v>60</v>
      </c>
      <c r="AK50" s="334"/>
      <c r="AL50" s="334"/>
      <c r="AM50" s="54"/>
      <c r="AN50" s="55"/>
      <c r="AO50" s="55"/>
      <c r="AP50" s="55"/>
      <c r="AQ50" s="55"/>
      <c r="AR50" s="55"/>
      <c r="AS50" s="55"/>
      <c r="AT50" s="55"/>
      <c r="AU50" s="55"/>
      <c r="AV50" s="55"/>
      <c r="AW50" s="55"/>
      <c r="AX50" s="55"/>
      <c r="AY50" s="55"/>
      <c r="AZ50" s="55"/>
    </row>
    <row r="51" spans="1:52" s="74" customFormat="1" ht="27.75" customHeight="1">
      <c r="A51" s="231" t="s">
        <v>435</v>
      </c>
      <c r="B51" s="231"/>
      <c r="C51" s="231"/>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54"/>
      <c r="AN51" s="55"/>
      <c r="AO51" s="55"/>
      <c r="AP51" s="55"/>
      <c r="AQ51" s="55"/>
      <c r="AR51" s="55"/>
      <c r="AS51" s="55"/>
      <c r="AT51" s="55"/>
      <c r="AU51" s="55"/>
      <c r="AV51" s="55"/>
      <c r="AW51" s="55"/>
      <c r="AX51" s="55"/>
      <c r="AY51" s="55"/>
      <c r="AZ51" s="55"/>
    </row>
    <row r="52" spans="1:52" s="74" customFormat="1" ht="27.75" customHeight="1">
      <c r="A52" s="232" t="str">
        <f>VLOOKUP($W$6,$BA$2:$BG$37,4,0)</f>
        <v>начальника Брестского областного управления Госпромнадзора Калишука Игоря Геннадьевича, </v>
      </c>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L52" s="232"/>
      <c r="AM52" s="54"/>
      <c r="AN52" s="55"/>
      <c r="AO52" s="55"/>
      <c r="AP52" s="55"/>
      <c r="AQ52" s="55"/>
      <c r="AR52" s="55"/>
      <c r="AS52" s="55"/>
      <c r="AT52" s="55"/>
      <c r="AU52" s="55"/>
      <c r="AV52" s="55"/>
      <c r="AW52" s="55"/>
      <c r="AX52" s="55"/>
      <c r="AY52" s="55"/>
      <c r="AZ52" s="55"/>
    </row>
    <row r="53" spans="1:52" s="42" customFormat="1" ht="12" customHeight="1">
      <c r="A53" s="233" t="s">
        <v>436</v>
      </c>
      <c r="B53" s="233"/>
      <c r="C53" s="233"/>
      <c r="D53" s="233"/>
      <c r="E53" s="233"/>
      <c r="F53" s="233"/>
      <c r="G53" s="233"/>
      <c r="H53" s="233"/>
      <c r="I53" s="233"/>
      <c r="J53" s="233"/>
      <c r="K53" s="233"/>
      <c r="L53" s="233"/>
      <c r="M53" s="233"/>
      <c r="N53" s="233"/>
      <c r="O53" s="233"/>
      <c r="P53" s="232" t="str">
        <f>VLOOKUP($W$6,$BA$2:$BG$37,5,0)</f>
        <v>20.03.2024 г. № 43-03/2024</v>
      </c>
      <c r="Q53" s="232"/>
      <c r="R53" s="232"/>
      <c r="S53" s="232"/>
      <c r="T53" s="232"/>
      <c r="U53" s="232"/>
      <c r="V53" s="232"/>
      <c r="W53" s="232"/>
      <c r="X53" s="232"/>
      <c r="Y53" s="232"/>
      <c r="Z53" s="232"/>
      <c r="AA53" s="231" t="s">
        <v>437</v>
      </c>
      <c r="AB53" s="231"/>
      <c r="AC53" s="231"/>
      <c r="AD53" s="231"/>
      <c r="AE53" s="231"/>
      <c r="AF53" s="231"/>
      <c r="AG53" s="231"/>
      <c r="AH53" s="231"/>
      <c r="AI53" s="231"/>
      <c r="AJ53" s="231"/>
      <c r="AK53" s="231"/>
      <c r="AL53" s="231"/>
      <c r="AM53" s="21"/>
      <c r="AN53" s="51"/>
      <c r="AO53" s="51"/>
      <c r="AP53" s="51"/>
      <c r="AQ53" s="51"/>
      <c r="AR53" s="51"/>
      <c r="AS53" s="51"/>
      <c r="AT53" s="51"/>
      <c r="AU53" s="51"/>
      <c r="AV53" s="51"/>
      <c r="AW53" s="51"/>
      <c r="AX53" s="51"/>
      <c r="AY53" s="51"/>
      <c r="AZ53" s="51"/>
    </row>
    <row r="54" spans="1:53" ht="18" customHeight="1">
      <c r="A54" s="246"/>
      <c r="B54" s="246"/>
      <c r="C54" s="246"/>
      <c r="D54" s="246"/>
      <c r="E54" s="246"/>
      <c r="F54" s="246"/>
      <c r="G54" s="246"/>
      <c r="H54" s="246"/>
      <c r="I54" s="246"/>
      <c r="J54" s="246"/>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c r="AH54" s="246"/>
      <c r="AI54" s="246"/>
      <c r="AJ54" s="246"/>
      <c r="AK54" s="246"/>
      <c r="AL54" s="246"/>
      <c r="AM54" s="26"/>
      <c r="AN54" s="70"/>
      <c r="AO54" s="70"/>
      <c r="AP54" s="70"/>
      <c r="AQ54" s="70"/>
      <c r="AR54" s="70"/>
      <c r="AS54" s="70"/>
      <c r="AT54" s="70"/>
      <c r="AU54" s="70"/>
      <c r="AV54" s="70"/>
      <c r="AW54" s="70"/>
      <c r="AX54" s="70"/>
      <c r="AY54" s="70"/>
      <c r="AZ54" s="70"/>
      <c r="BA54" s="69"/>
    </row>
    <row r="55" spans="1:53" s="42" customFormat="1" ht="9.75" customHeight="1">
      <c r="A55" s="245" t="s">
        <v>438</v>
      </c>
      <c r="B55" s="245"/>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c r="AB55" s="245"/>
      <c r="AC55" s="245"/>
      <c r="AD55" s="245"/>
      <c r="AE55" s="245"/>
      <c r="AF55" s="245"/>
      <c r="AG55" s="245"/>
      <c r="AH55" s="245"/>
      <c r="AI55" s="245"/>
      <c r="AJ55" s="245"/>
      <c r="AK55" s="245"/>
      <c r="AL55" s="82"/>
      <c r="AM55" s="21"/>
      <c r="AN55" s="51"/>
      <c r="AO55" s="51"/>
      <c r="AP55" s="51"/>
      <c r="AQ55" s="51"/>
      <c r="AR55" s="51"/>
      <c r="AS55" s="51"/>
      <c r="AT55" s="51"/>
      <c r="AU55" s="51"/>
      <c r="AV55" s="51"/>
      <c r="AW55" s="51"/>
      <c r="AX55" s="51"/>
      <c r="AY55" s="51"/>
      <c r="AZ55" s="51"/>
      <c r="BA55" s="97"/>
    </row>
    <row r="56" spans="1:52" s="42" customFormat="1" ht="15.75" customHeight="1">
      <c r="A56" s="276" t="s">
        <v>23</v>
      </c>
      <c r="B56" s="276"/>
      <c r="C56" s="276"/>
      <c r="D56" s="276"/>
      <c r="E56" s="276"/>
      <c r="F56" s="276"/>
      <c r="G56" s="276"/>
      <c r="H56" s="276"/>
      <c r="I56" s="276"/>
      <c r="J56" s="276"/>
      <c r="K56" s="276"/>
      <c r="L56" s="276"/>
      <c r="M56" s="276"/>
      <c r="N56" s="276"/>
      <c r="O56" s="276"/>
      <c r="P56" s="276"/>
      <c r="Q56" s="276"/>
      <c r="R56" s="276"/>
      <c r="S56" s="276"/>
      <c r="T56" s="276"/>
      <c r="U56" s="276"/>
      <c r="V56" s="276"/>
      <c r="W56" s="276"/>
      <c r="X56" s="276"/>
      <c r="Y56" s="276"/>
      <c r="Z56" s="276"/>
      <c r="AA56" s="276"/>
      <c r="AB56" s="276"/>
      <c r="AC56" s="276"/>
      <c r="AD56" s="276"/>
      <c r="AE56" s="276"/>
      <c r="AF56" s="276"/>
      <c r="AG56" s="276"/>
      <c r="AH56" s="276"/>
      <c r="AI56" s="276"/>
      <c r="AJ56" s="276"/>
      <c r="AK56" s="276"/>
      <c r="AL56" s="276"/>
      <c r="AM56" s="21"/>
      <c r="AN56" s="51"/>
      <c r="AO56" s="51"/>
      <c r="AP56" s="51"/>
      <c r="AQ56" s="51"/>
      <c r="AR56" s="51"/>
      <c r="AS56" s="51"/>
      <c r="AT56" s="51"/>
      <c r="AU56" s="51"/>
      <c r="AV56" s="51"/>
      <c r="AW56" s="51"/>
      <c r="AX56" s="51"/>
      <c r="AY56" s="51"/>
      <c r="AZ56" s="51"/>
    </row>
    <row r="57" spans="1:52" ht="18.75" customHeight="1">
      <c r="A57" s="246"/>
      <c r="B57" s="246"/>
      <c r="C57" s="246"/>
      <c r="D57" s="246"/>
      <c r="E57" s="246"/>
      <c r="F57" s="246"/>
      <c r="G57" s="246"/>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6"/>
      <c r="AN57" s="70"/>
      <c r="AO57" s="70"/>
      <c r="AP57" s="70"/>
      <c r="AQ57" s="70"/>
      <c r="AR57" s="70"/>
      <c r="AS57" s="70"/>
      <c r="AT57" s="70"/>
      <c r="AU57" s="70"/>
      <c r="AV57" s="70"/>
      <c r="AW57" s="70"/>
      <c r="AX57" s="70"/>
      <c r="AY57" s="70"/>
      <c r="AZ57" s="70"/>
    </row>
    <row r="58" spans="1:52" s="27" customFormat="1" ht="8.25" customHeight="1">
      <c r="A58" s="296" t="s">
        <v>43</v>
      </c>
      <c r="B58" s="296"/>
      <c r="C58" s="296"/>
      <c r="D58" s="296"/>
      <c r="E58" s="296"/>
      <c r="F58" s="296"/>
      <c r="G58" s="296"/>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c r="AE58" s="296"/>
      <c r="AF58" s="296"/>
      <c r="AG58" s="296"/>
      <c r="AH58" s="296"/>
      <c r="AI58" s="296"/>
      <c r="AJ58" s="296"/>
      <c r="AK58" s="296"/>
      <c r="AL58" s="296"/>
      <c r="AM58" s="26"/>
      <c r="AN58" s="51"/>
      <c r="AO58" s="51"/>
      <c r="AP58" s="51"/>
      <c r="AQ58" s="51"/>
      <c r="AR58" s="51"/>
      <c r="AS58" s="51"/>
      <c r="AT58" s="51"/>
      <c r="AU58" s="51"/>
      <c r="AV58" s="51"/>
      <c r="AW58" s="51"/>
      <c r="AX58" s="51"/>
      <c r="AY58" s="51"/>
      <c r="AZ58" s="51"/>
    </row>
    <row r="59" spans="1:52" s="27" customFormat="1" ht="15" customHeight="1">
      <c r="A59" s="336" t="s">
        <v>38</v>
      </c>
      <c r="B59" s="336"/>
      <c r="C59" s="336"/>
      <c r="D59" s="336"/>
      <c r="E59" s="336"/>
      <c r="F59" s="336"/>
      <c r="G59" s="336"/>
      <c r="H59" s="336"/>
      <c r="I59" s="336"/>
      <c r="J59" s="336"/>
      <c r="K59" s="336"/>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7"/>
      <c r="AL59" s="337"/>
      <c r="AM59" s="26"/>
      <c r="AN59" s="51"/>
      <c r="AO59" s="51"/>
      <c r="AP59" s="51"/>
      <c r="AQ59" s="51"/>
      <c r="AR59" s="51"/>
      <c r="AS59" s="51"/>
      <c r="AT59" s="51"/>
      <c r="AU59" s="51"/>
      <c r="AV59" s="51"/>
      <c r="AW59" s="51"/>
      <c r="AX59" s="51"/>
      <c r="AY59" s="51"/>
      <c r="AZ59" s="51"/>
    </row>
    <row r="60" spans="1:52" s="98" customFormat="1" ht="8.25" customHeight="1">
      <c r="A60" s="291" t="s">
        <v>44</v>
      </c>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291"/>
      <c r="AL60" s="291"/>
      <c r="AM60" s="21"/>
      <c r="AN60" s="51"/>
      <c r="AO60" s="51"/>
      <c r="AP60" s="51"/>
      <c r="AQ60" s="51"/>
      <c r="AR60" s="51"/>
      <c r="AS60" s="51"/>
      <c r="AT60" s="51"/>
      <c r="AU60" s="51"/>
      <c r="AV60" s="51"/>
      <c r="AW60" s="51"/>
      <c r="AX60" s="51"/>
      <c r="AY60" s="51"/>
      <c r="AZ60" s="51"/>
    </row>
    <row r="61" spans="1:52" s="98" customFormat="1" ht="12" customHeight="1">
      <c r="A61" s="160" t="s">
        <v>42</v>
      </c>
      <c r="B61" s="160"/>
      <c r="C61" s="160"/>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160"/>
      <c r="AM61" s="21"/>
      <c r="AN61" s="51"/>
      <c r="AO61" s="51"/>
      <c r="AP61" s="51"/>
      <c r="AQ61" s="51"/>
      <c r="AR61" s="51"/>
      <c r="AS61" s="51"/>
      <c r="AT61" s="51"/>
      <c r="AU61" s="51"/>
      <c r="AV61" s="51"/>
      <c r="AW61" s="51"/>
      <c r="AX61" s="51"/>
      <c r="AY61" s="51"/>
      <c r="AZ61" s="51"/>
    </row>
    <row r="62" spans="1:52" s="98" customFormat="1" ht="13.5" customHeight="1">
      <c r="A62" s="279" t="s">
        <v>24</v>
      </c>
      <c r="B62" s="279"/>
      <c r="C62" s="279"/>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21"/>
      <c r="AN62" s="51"/>
      <c r="AO62" s="51"/>
      <c r="AP62" s="51"/>
      <c r="AQ62" s="51"/>
      <c r="AR62" s="51"/>
      <c r="AS62" s="51"/>
      <c r="AT62" s="51"/>
      <c r="AU62" s="51"/>
      <c r="AV62" s="51"/>
      <c r="AW62" s="51"/>
      <c r="AX62" s="51"/>
      <c r="AY62" s="51"/>
      <c r="AZ62" s="51"/>
    </row>
    <row r="63" spans="1:52" s="98" customFormat="1" ht="16.5" customHeight="1">
      <c r="A63" s="224" t="s">
        <v>439</v>
      </c>
      <c r="B63" s="224"/>
      <c r="C63" s="224"/>
      <c r="D63" s="224"/>
      <c r="E63" s="224"/>
      <c r="F63" s="224"/>
      <c r="G63" s="224"/>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1"/>
      <c r="AN63" s="51"/>
      <c r="AO63" s="51"/>
      <c r="AP63" s="51"/>
      <c r="AQ63" s="51"/>
      <c r="AR63" s="51"/>
      <c r="AS63" s="51"/>
      <c r="AT63" s="51"/>
      <c r="AU63" s="51"/>
      <c r="AV63" s="51"/>
      <c r="AW63" s="51"/>
      <c r="AX63" s="51"/>
      <c r="AY63" s="51"/>
      <c r="AZ63" s="51"/>
    </row>
    <row r="64" spans="1:52" s="27" customFormat="1" ht="4.5" customHeight="1">
      <c r="A64" s="224"/>
      <c r="B64" s="224"/>
      <c r="C64" s="224"/>
      <c r="D64" s="224"/>
      <c r="E64" s="224"/>
      <c r="F64" s="224"/>
      <c r="G64" s="224"/>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56"/>
      <c r="AM64" s="26"/>
      <c r="AN64" s="51"/>
      <c r="AO64" s="51"/>
      <c r="AP64" s="51"/>
      <c r="AQ64" s="51"/>
      <c r="AR64" s="51"/>
      <c r="AS64" s="51"/>
      <c r="AT64" s="51"/>
      <c r="AU64" s="51"/>
      <c r="AV64" s="51"/>
      <c r="AW64" s="51"/>
      <c r="AX64" s="51"/>
      <c r="AY64" s="51"/>
      <c r="AZ64" s="51"/>
    </row>
    <row r="65" spans="1:52" s="27" customFormat="1" ht="66.75" customHeight="1">
      <c r="A65" s="275" t="s">
        <v>63</v>
      </c>
      <c r="B65" s="27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72" t="s">
        <v>64</v>
      </c>
      <c r="AH65" s="272"/>
      <c r="AI65" s="272"/>
      <c r="AJ65" s="272"/>
      <c r="AK65" s="274"/>
      <c r="AL65" s="274"/>
      <c r="AM65" s="26"/>
      <c r="AN65" s="70"/>
      <c r="AO65" s="70"/>
      <c r="AP65" s="70"/>
      <c r="AQ65" s="70"/>
      <c r="AR65" s="70"/>
      <c r="AS65" s="70"/>
      <c r="AT65" s="70"/>
      <c r="AU65" s="70"/>
      <c r="AV65" s="70"/>
      <c r="AW65" s="70"/>
      <c r="AX65" s="70"/>
      <c r="AY65" s="70"/>
      <c r="AZ65" s="70"/>
    </row>
    <row r="66" spans="1:52" s="27" customFormat="1" ht="17.25" customHeight="1">
      <c r="A66" s="277" t="s">
        <v>77</v>
      </c>
      <c r="B66" s="277"/>
      <c r="C66" s="335"/>
      <c r="D66" s="335"/>
      <c r="E66" s="335"/>
      <c r="F66" s="335"/>
      <c r="G66" s="335"/>
      <c r="H66" s="335"/>
      <c r="I66" s="335"/>
      <c r="J66" s="335"/>
      <c r="K66" s="335"/>
      <c r="L66" s="335"/>
      <c r="M66" s="235"/>
      <c r="N66" s="235"/>
      <c r="O66" s="235"/>
      <c r="P66" s="235"/>
      <c r="Q66" s="235"/>
      <c r="R66" s="235"/>
      <c r="S66" s="235"/>
      <c r="T66" s="235"/>
      <c r="U66" s="235"/>
      <c r="V66" s="235"/>
      <c r="W66" s="235"/>
      <c r="X66" s="235"/>
      <c r="Y66" s="235"/>
      <c r="Z66" s="235"/>
      <c r="AA66" s="235"/>
      <c r="AB66" s="235"/>
      <c r="AC66" s="235"/>
      <c r="AD66" s="235"/>
      <c r="AE66" s="235"/>
      <c r="AF66" s="235"/>
      <c r="AG66" s="272" t="s">
        <v>64</v>
      </c>
      <c r="AH66" s="272"/>
      <c r="AI66" s="272"/>
      <c r="AJ66" s="272"/>
      <c r="AK66" s="274"/>
      <c r="AL66" s="274"/>
      <c r="AM66" s="26"/>
      <c r="AN66" s="70"/>
      <c r="AO66" s="70"/>
      <c r="AP66" s="70"/>
      <c r="AQ66" s="70"/>
      <c r="AR66" s="70"/>
      <c r="AS66" s="70"/>
      <c r="AT66" s="70"/>
      <c r="AU66" s="70"/>
      <c r="AV66" s="70"/>
      <c r="AW66" s="70"/>
      <c r="AX66" s="70"/>
      <c r="AY66" s="70"/>
      <c r="AZ66" s="70"/>
    </row>
    <row r="67" spans="1:52" s="27" customFormat="1" ht="18" customHeight="1">
      <c r="A67" s="273" t="s">
        <v>78</v>
      </c>
      <c r="B67" s="273"/>
      <c r="C67" s="235"/>
      <c r="D67" s="235"/>
      <c r="E67" s="235"/>
      <c r="F67" s="235"/>
      <c r="G67" s="235"/>
      <c r="H67" s="235"/>
      <c r="I67" s="235"/>
      <c r="J67" s="235"/>
      <c r="K67" s="235"/>
      <c r="L67" s="235"/>
      <c r="M67" s="235"/>
      <c r="N67" s="235"/>
      <c r="O67" s="235"/>
      <c r="P67" s="235"/>
      <c r="Q67" s="235"/>
      <c r="R67" s="235"/>
      <c r="S67" s="235"/>
      <c r="T67" s="235"/>
      <c r="U67" s="235"/>
      <c r="V67" s="235"/>
      <c r="W67" s="235"/>
      <c r="X67" s="235"/>
      <c r="Y67" s="235"/>
      <c r="Z67" s="235"/>
      <c r="AA67" s="235"/>
      <c r="AB67" s="235"/>
      <c r="AC67" s="235"/>
      <c r="AD67" s="235"/>
      <c r="AE67" s="235"/>
      <c r="AF67" s="235"/>
      <c r="AG67" s="272" t="s">
        <v>64</v>
      </c>
      <c r="AH67" s="272"/>
      <c r="AI67" s="272"/>
      <c r="AJ67" s="272"/>
      <c r="AK67" s="274"/>
      <c r="AL67" s="274"/>
      <c r="AM67" s="26"/>
      <c r="AN67" s="70"/>
      <c r="AO67" s="70"/>
      <c r="AP67" s="70"/>
      <c r="AQ67" s="70"/>
      <c r="AR67" s="70"/>
      <c r="AS67" s="70"/>
      <c r="AT67" s="70"/>
      <c r="AU67" s="70"/>
      <c r="AV67" s="70"/>
      <c r="AW67" s="70"/>
      <c r="AX67" s="70"/>
      <c r="AY67" s="70"/>
      <c r="AZ67" s="70"/>
    </row>
    <row r="68" spans="1:52" s="27" customFormat="1" ht="20.25" customHeight="1">
      <c r="A68" s="273" t="s">
        <v>81</v>
      </c>
      <c r="B68" s="273"/>
      <c r="C68" s="235"/>
      <c r="D68" s="235"/>
      <c r="E68" s="235"/>
      <c r="F68" s="235"/>
      <c r="G68" s="235"/>
      <c r="H68" s="235"/>
      <c r="I68" s="235"/>
      <c r="J68" s="235"/>
      <c r="K68" s="235"/>
      <c r="L68" s="235"/>
      <c r="M68" s="235"/>
      <c r="N68" s="235"/>
      <c r="O68" s="235"/>
      <c r="P68" s="235"/>
      <c r="Q68" s="235"/>
      <c r="R68" s="235"/>
      <c r="S68" s="235"/>
      <c r="T68" s="235"/>
      <c r="U68" s="235"/>
      <c r="V68" s="235"/>
      <c r="W68" s="235"/>
      <c r="X68" s="235"/>
      <c r="Y68" s="235"/>
      <c r="Z68" s="235"/>
      <c r="AA68" s="235"/>
      <c r="AB68" s="235"/>
      <c r="AC68" s="235"/>
      <c r="AD68" s="235"/>
      <c r="AE68" s="235"/>
      <c r="AF68" s="235"/>
      <c r="AG68" s="272" t="s">
        <v>64</v>
      </c>
      <c r="AH68" s="272"/>
      <c r="AI68" s="272"/>
      <c r="AJ68" s="272"/>
      <c r="AK68" s="274"/>
      <c r="AL68" s="274"/>
      <c r="AM68" s="26"/>
      <c r="AN68" s="70"/>
      <c r="AO68" s="70"/>
      <c r="AP68" s="70"/>
      <c r="AQ68" s="70"/>
      <c r="AR68" s="70"/>
      <c r="AS68" s="70"/>
      <c r="AT68" s="70"/>
      <c r="AU68" s="70"/>
      <c r="AV68" s="70"/>
      <c r="AW68" s="70"/>
      <c r="AX68" s="70"/>
      <c r="AY68" s="70"/>
      <c r="AZ68" s="70"/>
    </row>
    <row r="69" spans="1:52" s="27" customFormat="1" ht="26.25" customHeight="1">
      <c r="A69" s="273" t="s">
        <v>79</v>
      </c>
      <c r="B69" s="273"/>
      <c r="C69" s="235"/>
      <c r="D69" s="235"/>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c r="AC69" s="235"/>
      <c r="AD69" s="235"/>
      <c r="AE69" s="235"/>
      <c r="AF69" s="235"/>
      <c r="AG69" s="272" t="s">
        <v>64</v>
      </c>
      <c r="AH69" s="272"/>
      <c r="AI69" s="272"/>
      <c r="AJ69" s="272"/>
      <c r="AK69" s="274"/>
      <c r="AL69" s="274"/>
      <c r="AM69" s="26"/>
      <c r="AN69" s="70"/>
      <c r="AO69" s="70"/>
      <c r="AP69" s="70"/>
      <c r="AQ69" s="70"/>
      <c r="AR69" s="70"/>
      <c r="AS69" s="70"/>
      <c r="AT69" s="70"/>
      <c r="AU69" s="70"/>
      <c r="AV69" s="70"/>
      <c r="AW69" s="70"/>
      <c r="AX69" s="70"/>
      <c r="AY69" s="70"/>
      <c r="AZ69" s="70"/>
    </row>
    <row r="70" spans="1:52" s="27" customFormat="1" ht="21.75" customHeight="1">
      <c r="A70" s="277" t="s">
        <v>80</v>
      </c>
      <c r="B70" s="277"/>
      <c r="C70" s="235"/>
      <c r="D70" s="235"/>
      <c r="E70" s="235"/>
      <c r="F70" s="235"/>
      <c r="G70" s="235"/>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72" t="s">
        <v>64</v>
      </c>
      <c r="AH70" s="272"/>
      <c r="AI70" s="272"/>
      <c r="AJ70" s="272"/>
      <c r="AK70" s="274"/>
      <c r="AL70" s="274"/>
      <c r="AM70" s="26"/>
      <c r="AN70" s="70"/>
      <c r="AO70" s="70"/>
      <c r="AP70" s="70"/>
      <c r="AQ70" s="70"/>
      <c r="AR70" s="70"/>
      <c r="AS70" s="70"/>
      <c r="AT70" s="70"/>
      <c r="AU70" s="70"/>
      <c r="AV70" s="70"/>
      <c r="AW70" s="70"/>
      <c r="AX70" s="70"/>
      <c r="AY70" s="70"/>
      <c r="AZ70" s="70"/>
    </row>
    <row r="71" spans="1:52" s="27" customFormat="1" ht="20.25" customHeight="1">
      <c r="A71" s="277" t="s">
        <v>82</v>
      </c>
      <c r="B71" s="277"/>
      <c r="C71" s="235"/>
      <c r="D71" s="235"/>
      <c r="E71" s="235"/>
      <c r="F71" s="235"/>
      <c r="G71" s="235"/>
      <c r="H71" s="235"/>
      <c r="I71" s="235"/>
      <c r="J71" s="235"/>
      <c r="K71" s="235"/>
      <c r="L71" s="235"/>
      <c r="M71" s="235"/>
      <c r="N71" s="235"/>
      <c r="O71" s="235"/>
      <c r="P71" s="235"/>
      <c r="Q71" s="235"/>
      <c r="R71" s="235"/>
      <c r="S71" s="235"/>
      <c r="T71" s="235"/>
      <c r="U71" s="235"/>
      <c r="V71" s="235"/>
      <c r="W71" s="235"/>
      <c r="X71" s="235"/>
      <c r="Y71" s="235"/>
      <c r="Z71" s="235"/>
      <c r="AA71" s="235"/>
      <c r="AB71" s="235"/>
      <c r="AC71" s="235"/>
      <c r="AD71" s="235"/>
      <c r="AE71" s="235"/>
      <c r="AF71" s="235"/>
      <c r="AG71" s="272" t="s">
        <v>64</v>
      </c>
      <c r="AH71" s="272"/>
      <c r="AI71" s="272"/>
      <c r="AJ71" s="272"/>
      <c r="AK71" s="274"/>
      <c r="AL71" s="274"/>
      <c r="AM71" s="26"/>
      <c r="AN71" s="70"/>
      <c r="AO71" s="70"/>
      <c r="AP71" s="70"/>
      <c r="AQ71" s="70"/>
      <c r="AR71" s="70"/>
      <c r="AS71" s="70"/>
      <c r="AT71" s="70"/>
      <c r="AU71" s="70"/>
      <c r="AV71" s="70"/>
      <c r="AW71" s="70"/>
      <c r="AX71" s="70"/>
      <c r="AY71" s="70"/>
      <c r="AZ71" s="70"/>
    </row>
    <row r="72" spans="1:52" s="27" customFormat="1" ht="24.75" customHeight="1">
      <c r="A72" s="277" t="s">
        <v>83</v>
      </c>
      <c r="B72" s="277"/>
      <c r="C72" s="235"/>
      <c r="D72" s="235"/>
      <c r="E72" s="235"/>
      <c r="F72" s="235"/>
      <c r="G72" s="235"/>
      <c r="H72" s="235"/>
      <c r="I72" s="235"/>
      <c r="J72" s="235"/>
      <c r="K72" s="235"/>
      <c r="L72" s="235"/>
      <c r="M72" s="235"/>
      <c r="N72" s="235"/>
      <c r="O72" s="235"/>
      <c r="P72" s="235"/>
      <c r="Q72" s="235"/>
      <c r="R72" s="235"/>
      <c r="S72" s="235"/>
      <c r="T72" s="235"/>
      <c r="U72" s="235"/>
      <c r="V72" s="235"/>
      <c r="W72" s="235"/>
      <c r="X72" s="235"/>
      <c r="Y72" s="235"/>
      <c r="Z72" s="235"/>
      <c r="AA72" s="235"/>
      <c r="AB72" s="235"/>
      <c r="AC72" s="235"/>
      <c r="AD72" s="235"/>
      <c r="AE72" s="235"/>
      <c r="AF72" s="235"/>
      <c r="AG72" s="272" t="s">
        <v>64</v>
      </c>
      <c r="AH72" s="272"/>
      <c r="AI72" s="272"/>
      <c r="AJ72" s="272"/>
      <c r="AK72" s="274"/>
      <c r="AL72" s="274"/>
      <c r="AM72" s="26"/>
      <c r="AN72" s="70"/>
      <c r="AO72" s="70"/>
      <c r="AP72" s="70"/>
      <c r="AQ72" s="70"/>
      <c r="AR72" s="70"/>
      <c r="AS72" s="70"/>
      <c r="AT72" s="70"/>
      <c r="AU72" s="70"/>
      <c r="AV72" s="70"/>
      <c r="AW72" s="70"/>
      <c r="AX72" s="70"/>
      <c r="AY72" s="70"/>
      <c r="AZ72" s="70"/>
    </row>
    <row r="73" spans="1:52" s="27" customFormat="1" ht="20.25" customHeight="1">
      <c r="A73" s="244" t="s">
        <v>156</v>
      </c>
      <c r="B73" s="244"/>
      <c r="C73" s="235"/>
      <c r="D73" s="235"/>
      <c r="E73" s="235"/>
      <c r="F73" s="235"/>
      <c r="G73" s="235"/>
      <c r="H73" s="235"/>
      <c r="I73" s="235"/>
      <c r="J73" s="235"/>
      <c r="K73" s="235"/>
      <c r="L73" s="235"/>
      <c r="M73" s="235"/>
      <c r="N73" s="235"/>
      <c r="O73" s="235"/>
      <c r="P73" s="235"/>
      <c r="Q73" s="235"/>
      <c r="R73" s="235"/>
      <c r="S73" s="235"/>
      <c r="T73" s="235"/>
      <c r="U73" s="235"/>
      <c r="V73" s="235"/>
      <c r="W73" s="235"/>
      <c r="X73" s="235"/>
      <c r="Y73" s="235"/>
      <c r="Z73" s="235"/>
      <c r="AA73" s="235"/>
      <c r="AB73" s="235"/>
      <c r="AC73" s="235"/>
      <c r="AD73" s="235"/>
      <c r="AE73" s="235"/>
      <c r="AF73" s="235"/>
      <c r="AG73" s="272" t="s">
        <v>64</v>
      </c>
      <c r="AH73" s="272"/>
      <c r="AI73" s="272"/>
      <c r="AJ73" s="272"/>
      <c r="AK73" s="274"/>
      <c r="AL73" s="274"/>
      <c r="AM73" s="26"/>
      <c r="AN73" s="70"/>
      <c r="AO73" s="70"/>
      <c r="AP73" s="70"/>
      <c r="AQ73" s="70"/>
      <c r="AR73" s="70"/>
      <c r="AS73" s="70"/>
      <c r="AT73" s="70"/>
      <c r="AU73" s="70"/>
      <c r="AV73" s="70"/>
      <c r="AW73" s="70"/>
      <c r="AX73" s="70"/>
      <c r="AY73" s="70"/>
      <c r="AZ73" s="70"/>
    </row>
    <row r="74" spans="1:52" s="98" customFormat="1" ht="27" customHeight="1">
      <c r="A74" s="240" t="s">
        <v>440</v>
      </c>
      <c r="B74" s="240"/>
      <c r="C74" s="240"/>
      <c r="D74" s="240"/>
      <c r="E74" s="240"/>
      <c r="F74" s="240"/>
      <c r="G74" s="240"/>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240"/>
      <c r="AL74" s="240"/>
      <c r="AM74" s="240"/>
      <c r="AN74" s="51"/>
      <c r="AO74" s="51"/>
      <c r="AP74" s="51"/>
      <c r="AQ74" s="51"/>
      <c r="AR74" s="51"/>
      <c r="AS74" s="51"/>
      <c r="AT74" s="51"/>
      <c r="AU74" s="51"/>
      <c r="AV74" s="51"/>
      <c r="AW74" s="51"/>
      <c r="AX74" s="51"/>
      <c r="AY74" s="51"/>
      <c r="AZ74" s="51"/>
    </row>
    <row r="75" spans="1:59" s="98" customFormat="1" ht="12" customHeight="1">
      <c r="A75" s="278" t="s">
        <v>25</v>
      </c>
      <c r="B75" s="278"/>
      <c r="C75" s="278"/>
      <c r="D75" s="278"/>
      <c r="E75" s="278"/>
      <c r="F75" s="278"/>
      <c r="G75" s="278"/>
      <c r="H75" s="278"/>
      <c r="I75" s="278"/>
      <c r="J75" s="278"/>
      <c r="K75" s="278"/>
      <c r="L75" s="278"/>
      <c r="M75" s="278"/>
      <c r="N75" s="278"/>
      <c r="O75" s="278"/>
      <c r="P75" s="278"/>
      <c r="Q75" s="278"/>
      <c r="R75" s="278"/>
      <c r="S75" s="278"/>
      <c r="T75" s="278"/>
      <c r="U75" s="278"/>
      <c r="V75" s="278"/>
      <c r="W75" s="278"/>
      <c r="X75" s="278"/>
      <c r="Y75" s="278"/>
      <c r="Z75" s="278"/>
      <c r="AA75" s="278"/>
      <c r="AB75" s="278"/>
      <c r="AC75" s="278"/>
      <c r="AD75" s="278"/>
      <c r="AE75" s="278"/>
      <c r="AF75" s="278"/>
      <c r="AG75" s="278"/>
      <c r="AH75" s="278"/>
      <c r="AI75" s="278"/>
      <c r="AJ75" s="278"/>
      <c r="AK75" s="278"/>
      <c r="AL75" s="278"/>
      <c r="AM75" s="21"/>
      <c r="AN75" s="51"/>
      <c r="AO75" s="51"/>
      <c r="AP75" s="51"/>
      <c r="AQ75" s="51"/>
      <c r="AR75" s="51"/>
      <c r="AS75" s="51"/>
      <c r="AT75" s="51"/>
      <c r="AU75" s="51"/>
      <c r="AV75" s="51"/>
      <c r="AW75" s="51"/>
      <c r="AX75" s="51"/>
      <c r="AY75" s="51"/>
      <c r="AZ75" s="51"/>
      <c r="BA75" s="124" t="s">
        <v>297</v>
      </c>
      <c r="BB75" s="125" t="s">
        <v>229</v>
      </c>
      <c r="BC75" s="126" t="s">
        <v>230</v>
      </c>
      <c r="BE75" s="104" t="s">
        <v>298</v>
      </c>
      <c r="BF75" s="104" t="s">
        <v>299</v>
      </c>
      <c r="BG75" s="104" t="s">
        <v>322</v>
      </c>
    </row>
    <row r="76" spans="1:59" s="98" customFormat="1" ht="51" customHeight="1">
      <c r="A76" s="224" t="s">
        <v>542</v>
      </c>
      <c r="B76" s="224"/>
      <c r="C76" s="224"/>
      <c r="D76" s="224"/>
      <c r="E76" s="224"/>
      <c r="F76" s="224"/>
      <c r="G76" s="224"/>
      <c r="H76" s="224"/>
      <c r="I76" s="224"/>
      <c r="J76" s="224"/>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4"/>
      <c r="AI76" s="224"/>
      <c r="AJ76" s="224"/>
      <c r="AK76" s="224"/>
      <c r="AL76" s="224"/>
      <c r="AM76" s="224"/>
      <c r="AN76" s="51"/>
      <c r="AO76" s="51"/>
      <c r="AP76" s="51"/>
      <c r="AQ76" s="51"/>
      <c r="AR76" s="51"/>
      <c r="AS76" s="51"/>
      <c r="AT76" s="51"/>
      <c r="AU76" s="51"/>
      <c r="AV76" s="51"/>
      <c r="AW76" s="51"/>
      <c r="AX76" s="51"/>
      <c r="AY76" s="51"/>
      <c r="AZ76" s="51"/>
      <c r="BA76" s="105" t="s">
        <v>260</v>
      </c>
      <c r="BB76" s="127" t="s">
        <v>246</v>
      </c>
      <c r="BC76" s="128">
        <v>168.91</v>
      </c>
      <c r="BE76" s="105" t="s">
        <v>235</v>
      </c>
      <c r="BF76" s="105" t="s">
        <v>235</v>
      </c>
      <c r="BG76" s="106" t="s">
        <v>321</v>
      </c>
    </row>
    <row r="77" spans="1:59" s="98" customFormat="1" ht="15" customHeight="1">
      <c r="A77" s="297" t="s">
        <v>310</v>
      </c>
      <c r="B77" s="297"/>
      <c r="C77" s="297"/>
      <c r="D77" s="297"/>
      <c r="E77" s="297"/>
      <c r="F77" s="297"/>
      <c r="G77" s="297"/>
      <c r="H77" s="297"/>
      <c r="I77" s="297"/>
      <c r="J77" s="297"/>
      <c r="K77" s="297"/>
      <c r="L77" s="297"/>
      <c r="M77" s="297"/>
      <c r="N77" s="343" t="str">
        <f>SUBSTITUTE(PROPER(INDEX(n_4,MID(TEXT(AJ151,n0),1,1)+1)&amp;INDEX(n0x,MID(TEXT(AJ151,n0),2,1)+1,MID(TEXT(AJ151,n0),3,1)+1)&amp;IF(-MID(TEXT(AJ151,n0),1,3),"миллиард"&amp;VLOOKUP(MID(TEXT(AJ151,n0),3,1)*AND(MID(TEXT(AJ151,n0),2,1)-1),мил,2),"")&amp;INDEX(n_4,MID(TEXT(AJ151,n0),4,1)+1)&amp;INDEX(n0x,MID(TEXT(AJ151,n0),5,1)+1,MID(TEXT(AJ151,n0),6,1)+1)&amp;IF(-MID(TEXT(AJ151,n0),4,3),"миллион"&amp;VLOOKUP(MID(TEXT(AJ151,n0),6,1)*AND(MID(TEXT(AJ151,n0),5,1)-1),мил,2),"")&amp;INDEX(n_4,MID(TEXT(AJ151,n0),7,1)+1)&amp;INDEX(n1x,MID(TEXT(AJ151,n0),8,1)+1,MID(TEXT(AJ151,n0),9,1)+1)&amp;IF(-MID(TEXT(AJ151,n0),7,3),VLOOKUP(MID(TEXT(AJ151,n0),9,1)*AND(MID(TEXT(AJ151,n0),8,1)-1),тыс,2),"")&amp;INDEX(n_4,MID(TEXT(AJ151,n0),10,1)+1)&amp;INDEX(n0x,MID(TEXT(AJ151,n0),11,1)+1,MID(TEXT(AJ151,n0),12,1)+1)),"z"," ")&amp;IF(TRUNC(TEXT(AJ151,n0)),"","Ноль ")&amp;"рубл"&amp;VLOOKUP(MOD(MAX(MOD(MID(TEXT(AJ151,n0),11,2)-11,100),9),10),{0,"ь ";1,"я ";4,"ей "},2)&amp;RIGHT(TEXT(AJ151,n0),2)&amp;" копе"&amp;VLOOKUP(MOD(MAX(MOD(RIGHT(TEXT(AJ151,n0),2)-11,100),9),10),{0,"йка";1,"йки";4,"ек"},2)</f>
        <v>Ноль рублей 00 копеек</v>
      </c>
      <c r="O77" s="343"/>
      <c r="P77" s="343"/>
      <c r="Q77" s="343"/>
      <c r="R77" s="343"/>
      <c r="S77" s="343"/>
      <c r="T77" s="343"/>
      <c r="U77" s="343"/>
      <c r="V77" s="343"/>
      <c r="W77" s="343"/>
      <c r="X77" s="343"/>
      <c r="Y77" s="343"/>
      <c r="Z77" s="343"/>
      <c r="AA77" s="343"/>
      <c r="AB77" s="343"/>
      <c r="AC77" s="343"/>
      <c r="AD77" s="343"/>
      <c r="AE77" s="343"/>
      <c r="AF77" s="343"/>
      <c r="AG77" s="343"/>
      <c r="AH77" s="343"/>
      <c r="AI77" s="343"/>
      <c r="AJ77" s="343"/>
      <c r="AK77" s="343"/>
      <c r="AL77" s="21" t="s">
        <v>26</v>
      </c>
      <c r="AM77" s="21"/>
      <c r="AN77" s="51"/>
      <c r="AO77" s="51"/>
      <c r="AP77" s="51"/>
      <c r="AQ77" s="51"/>
      <c r="AR77" s="51"/>
      <c r="AS77" s="51"/>
      <c r="AT77" s="51"/>
      <c r="AU77" s="51"/>
      <c r="AV77" s="51"/>
      <c r="AW77" s="51"/>
      <c r="AX77" s="51"/>
      <c r="AY77" s="51"/>
      <c r="AZ77" s="51"/>
      <c r="BA77" s="107" t="s">
        <v>261</v>
      </c>
      <c r="BB77" s="129" t="s">
        <v>247</v>
      </c>
      <c r="BC77" s="130">
        <v>250.31</v>
      </c>
      <c r="BE77" s="107" t="s">
        <v>236</v>
      </c>
      <c r="BF77" s="107" t="s">
        <v>236</v>
      </c>
      <c r="BG77" s="108" t="s">
        <v>323</v>
      </c>
    </row>
    <row r="78" spans="1:59" s="98" customFormat="1" ht="16.5" customHeight="1">
      <c r="A78" s="282" t="s">
        <v>27</v>
      </c>
      <c r="B78" s="282"/>
      <c r="C78" s="282"/>
      <c r="D78" s="282"/>
      <c r="E78" s="282"/>
      <c r="F78" s="282"/>
      <c r="G78" s="282"/>
      <c r="H78" s="282"/>
      <c r="I78" s="282"/>
      <c r="J78" s="21"/>
      <c r="K78" s="316" t="str">
        <f>SUBSTITUTE(PROPER(INDEX(n_4,MID(TEXT(AG151,n0),1,1)+1)&amp;INDEX(n0x,MID(TEXT(AG151,n0),2,1)+1,MID(TEXT(AG151,n0),3,1)+1)&amp;IF(-MID(TEXT(AG151,n0),1,3),"миллиард"&amp;VLOOKUP(MID(TEXT(AG151,n0),3,1)*AND(MID(TEXT(AG151,n0),2,1)-1),мил,2),"")&amp;INDEX(n_4,MID(TEXT(AG151,n0),4,1)+1)&amp;INDEX(n0x,MID(TEXT(AG151,n0),5,1)+1,MID(TEXT(AG151,n0),6,1)+1)&amp;IF(-MID(TEXT(AG151,n0),4,3),"миллион"&amp;VLOOKUP(MID(TEXT(AG151,n0),6,1)*AND(MID(TEXT(AG151,n0),5,1)-1),мил,2),"")&amp;INDEX(n_4,MID(TEXT(AG151,n0),7,1)+1)&amp;INDEX(n1x,MID(TEXT(AG151,n0),8,1)+1,MID(TEXT(AG151,n0),9,1)+1)&amp;IF(-MID(TEXT(AG151,n0),7,3),VLOOKUP(MID(TEXT(AG151,n0),9,1)*AND(MID(TEXT(AG151,n0),8,1)-1),тыс,2),"")&amp;INDEX(n_4,MID(TEXT(AG151,n0),10,1)+1)&amp;INDEX(n0x,MID(TEXT(AG151,n0),11,1)+1,MID(TEXT(AG151,n0),12,1)+1)),"z"," ")&amp;IF(TRUNC(TEXT(AG151,n0)),"","Ноль ")&amp;"рубл"&amp;VLOOKUP(MOD(MAX(MOD(MID(TEXT(AG151,n0),11,2)-11,100),9),10),{0,"ь ";1,"я ";4,"ей "},2)&amp;RIGHT(TEXT(AG151,n0),2)&amp;" копе"&amp;VLOOKUP(MOD(MAX(MOD(RIGHT(TEXT(AG151,n0),2)-11,100),9),10),{0,"йка";1,"йки";4,"ек"},2)</f>
        <v>Ноль рублей 00 копеек</v>
      </c>
      <c r="L78" s="316"/>
      <c r="M78" s="316"/>
      <c r="N78" s="316"/>
      <c r="O78" s="316"/>
      <c r="P78" s="316"/>
      <c r="Q78" s="316"/>
      <c r="R78" s="316"/>
      <c r="S78" s="316"/>
      <c r="T78" s="316"/>
      <c r="U78" s="316"/>
      <c r="V78" s="316"/>
      <c r="W78" s="316"/>
      <c r="X78" s="316"/>
      <c r="Y78" s="316"/>
      <c r="Z78" s="316"/>
      <c r="AA78" s="316"/>
      <c r="AB78" s="316"/>
      <c r="AC78" s="316"/>
      <c r="AD78" s="316"/>
      <c r="AE78" s="316"/>
      <c r="AF78" s="316"/>
      <c r="AG78" s="316"/>
      <c r="AH78" s="316"/>
      <c r="AI78" s="316"/>
      <c r="AJ78" s="316"/>
      <c r="AK78" s="316"/>
      <c r="AL78" s="21"/>
      <c r="AM78" s="21"/>
      <c r="AN78" s="51"/>
      <c r="AO78" s="51"/>
      <c r="AP78" s="51"/>
      <c r="AQ78" s="51"/>
      <c r="AR78" s="51"/>
      <c r="AS78" s="51"/>
      <c r="AT78" s="51"/>
      <c r="AU78" s="51"/>
      <c r="AV78" s="51"/>
      <c r="AW78" s="51"/>
      <c r="AX78" s="51"/>
      <c r="AY78" s="51"/>
      <c r="AZ78" s="51"/>
      <c r="BA78" s="105" t="s">
        <v>262</v>
      </c>
      <c r="BB78" s="127" t="s">
        <v>248</v>
      </c>
      <c r="BC78" s="128">
        <v>252.34</v>
      </c>
      <c r="BE78" s="105" t="s">
        <v>237</v>
      </c>
      <c r="BF78" s="105" t="s">
        <v>237</v>
      </c>
      <c r="BG78" s="109"/>
    </row>
    <row r="79" spans="1:59" s="98" customFormat="1" ht="54" customHeight="1">
      <c r="A79" s="224" t="s">
        <v>40</v>
      </c>
      <c r="B79" s="224"/>
      <c r="C79" s="224"/>
      <c r="D79" s="224"/>
      <c r="E79" s="224"/>
      <c r="F79" s="224"/>
      <c r="G79" s="224"/>
      <c r="H79" s="224"/>
      <c r="I79" s="224"/>
      <c r="J79" s="224"/>
      <c r="K79" s="224"/>
      <c r="L79" s="224"/>
      <c r="M79" s="224"/>
      <c r="N79" s="224"/>
      <c r="O79" s="224"/>
      <c r="P79" s="224"/>
      <c r="Q79" s="224"/>
      <c r="R79" s="224"/>
      <c r="S79" s="224"/>
      <c r="T79" s="224"/>
      <c r="U79" s="224"/>
      <c r="V79" s="224"/>
      <c r="W79" s="224"/>
      <c r="X79" s="224"/>
      <c r="Y79" s="224"/>
      <c r="Z79" s="224"/>
      <c r="AA79" s="224"/>
      <c r="AB79" s="224"/>
      <c r="AC79" s="224"/>
      <c r="AD79" s="224"/>
      <c r="AE79" s="224"/>
      <c r="AF79" s="224"/>
      <c r="AG79" s="224"/>
      <c r="AH79" s="224"/>
      <c r="AI79" s="224"/>
      <c r="AJ79" s="224"/>
      <c r="AK79" s="224"/>
      <c r="AL79" s="224"/>
      <c r="AM79" s="224"/>
      <c r="AN79" s="51"/>
      <c r="AO79" s="51"/>
      <c r="AP79" s="51"/>
      <c r="AQ79" s="51"/>
      <c r="AR79" s="51"/>
      <c r="AS79" s="51"/>
      <c r="AT79" s="51"/>
      <c r="AU79" s="51"/>
      <c r="AV79" s="51"/>
      <c r="AW79" s="51"/>
      <c r="AX79" s="51"/>
      <c r="AY79" s="51"/>
      <c r="AZ79" s="51"/>
      <c r="BA79" s="107" t="s">
        <v>263</v>
      </c>
      <c r="BB79" s="129" t="s">
        <v>249</v>
      </c>
      <c r="BC79" s="130">
        <v>366.3</v>
      </c>
      <c r="BE79" s="107" t="s">
        <v>238</v>
      </c>
      <c r="BF79" s="107" t="s">
        <v>238</v>
      </c>
      <c r="BG79" s="108"/>
    </row>
    <row r="80" spans="1:59" s="98" customFormat="1" ht="66.75" customHeight="1">
      <c r="A80" s="224" t="s">
        <v>509</v>
      </c>
      <c r="B80" s="224"/>
      <c r="C80" s="224"/>
      <c r="D80" s="224"/>
      <c r="E80" s="224"/>
      <c r="F80" s="224"/>
      <c r="G80" s="224"/>
      <c r="H80" s="224"/>
      <c r="I80" s="224"/>
      <c r="J80" s="224"/>
      <c r="K80" s="224"/>
      <c r="L80" s="224"/>
      <c r="M80" s="224"/>
      <c r="N80" s="224"/>
      <c r="O80" s="224"/>
      <c r="P80" s="224"/>
      <c r="Q80" s="224"/>
      <c r="R80" s="224"/>
      <c r="S80" s="224"/>
      <c r="T80" s="224"/>
      <c r="U80" s="224"/>
      <c r="V80" s="224"/>
      <c r="W80" s="224"/>
      <c r="X80" s="224"/>
      <c r="Y80" s="224"/>
      <c r="Z80" s="224"/>
      <c r="AA80" s="224"/>
      <c r="AB80" s="224"/>
      <c r="AC80" s="224"/>
      <c r="AD80" s="224"/>
      <c r="AE80" s="224"/>
      <c r="AF80" s="224"/>
      <c r="AG80" s="224"/>
      <c r="AH80" s="224"/>
      <c r="AI80" s="224"/>
      <c r="AJ80" s="224"/>
      <c r="AK80" s="224"/>
      <c r="AL80" s="224"/>
      <c r="AM80" s="224"/>
      <c r="AN80" s="51"/>
      <c r="AO80" s="51"/>
      <c r="AP80" s="51"/>
      <c r="AQ80" s="51"/>
      <c r="AR80" s="51"/>
      <c r="AS80" s="51"/>
      <c r="AT80" s="51"/>
      <c r="AU80" s="51"/>
      <c r="AV80" s="51"/>
      <c r="AW80" s="51"/>
      <c r="AX80" s="51"/>
      <c r="AY80" s="51"/>
      <c r="AZ80" s="51"/>
      <c r="BA80" s="105" t="s">
        <v>264</v>
      </c>
      <c r="BB80" s="127" t="s">
        <v>250</v>
      </c>
      <c r="BC80" s="128">
        <v>315.43</v>
      </c>
      <c r="BE80" s="105" t="s">
        <v>239</v>
      </c>
      <c r="BF80" s="105" t="s">
        <v>239</v>
      </c>
      <c r="BG80" s="109"/>
    </row>
    <row r="81" spans="1:59" s="27" customFormat="1" ht="75.75" customHeight="1" hidden="1">
      <c r="A81" s="223" t="s">
        <v>441</v>
      </c>
      <c r="B81" s="223"/>
      <c r="C81" s="223"/>
      <c r="D81" s="223"/>
      <c r="E81" s="223"/>
      <c r="F81" s="223"/>
      <c r="G81" s="223"/>
      <c r="H81" s="223"/>
      <c r="I81" s="223"/>
      <c r="J81" s="223"/>
      <c r="K81" s="223"/>
      <c r="L81" s="223"/>
      <c r="M81" s="223"/>
      <c r="N81" s="223"/>
      <c r="O81" s="223"/>
      <c r="P81" s="223"/>
      <c r="Q81" s="223"/>
      <c r="R81" s="223"/>
      <c r="S81" s="223"/>
      <c r="T81" s="223"/>
      <c r="U81" s="223"/>
      <c r="V81" s="223"/>
      <c r="W81" s="223"/>
      <c r="X81" s="223"/>
      <c r="Y81" s="223"/>
      <c r="Z81" s="223"/>
      <c r="AA81" s="223"/>
      <c r="AB81" s="223"/>
      <c r="AC81" s="223"/>
      <c r="AD81" s="223"/>
      <c r="AE81" s="223"/>
      <c r="AF81" s="223"/>
      <c r="AG81" s="223"/>
      <c r="AH81" s="223"/>
      <c r="AI81" s="223"/>
      <c r="AJ81" s="223"/>
      <c r="AK81" s="223"/>
      <c r="AL81" s="223"/>
      <c r="AM81" s="103"/>
      <c r="AN81" s="70"/>
      <c r="AO81" s="70"/>
      <c r="AP81" s="70"/>
      <c r="AQ81" s="70"/>
      <c r="AR81" s="70"/>
      <c r="AS81" s="70"/>
      <c r="AT81" s="70"/>
      <c r="AU81" s="70"/>
      <c r="AV81" s="70"/>
      <c r="AW81" s="70"/>
      <c r="AX81" s="70"/>
      <c r="AY81" s="70"/>
      <c r="AZ81" s="70"/>
      <c r="BA81" s="87" t="s">
        <v>265</v>
      </c>
      <c r="BB81" s="93" t="s">
        <v>251</v>
      </c>
      <c r="BC81" s="118">
        <v>500.61</v>
      </c>
      <c r="BE81" s="100" t="s">
        <v>240</v>
      </c>
      <c r="BF81" s="100" t="s">
        <v>240</v>
      </c>
      <c r="BG81" s="101"/>
    </row>
    <row r="82" spans="1:59" s="27" customFormat="1" ht="16.5" customHeight="1">
      <c r="A82" s="160" t="s">
        <v>483</v>
      </c>
      <c r="B82" s="160"/>
      <c r="C82" s="160"/>
      <c r="D82" s="160"/>
      <c r="E82" s="160"/>
      <c r="F82" s="160"/>
      <c r="G82" s="160"/>
      <c r="H82" s="160"/>
      <c r="I82" s="160"/>
      <c r="J82" s="160"/>
      <c r="K82" s="160"/>
      <c r="L82" s="160"/>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03"/>
      <c r="AN82" s="70"/>
      <c r="AO82" s="70"/>
      <c r="AP82" s="70"/>
      <c r="AQ82" s="70"/>
      <c r="AR82" s="70"/>
      <c r="AS82" s="70"/>
      <c r="AT82" s="70"/>
      <c r="AU82" s="70"/>
      <c r="AV82" s="70"/>
      <c r="AW82" s="70"/>
      <c r="AX82" s="70"/>
      <c r="AY82" s="70"/>
      <c r="AZ82" s="70"/>
      <c r="BA82" s="86" t="s">
        <v>307</v>
      </c>
      <c r="BB82" s="95" t="s">
        <v>252</v>
      </c>
      <c r="BC82" s="117">
        <v>160.77</v>
      </c>
      <c r="BE82" s="107"/>
      <c r="BF82" s="107"/>
      <c r="BG82" s="108"/>
    </row>
    <row r="83" spans="1:59" s="29" customFormat="1" ht="12" customHeight="1">
      <c r="A83" s="243" t="s">
        <v>28</v>
      </c>
      <c r="B83" s="243"/>
      <c r="C83" s="243"/>
      <c r="D83" s="243"/>
      <c r="E83" s="243"/>
      <c r="F83" s="243"/>
      <c r="G83" s="243"/>
      <c r="H83" s="243"/>
      <c r="I83" s="243"/>
      <c r="J83" s="243"/>
      <c r="K83" s="243"/>
      <c r="L83" s="243"/>
      <c r="M83" s="243"/>
      <c r="N83" s="243"/>
      <c r="O83" s="243"/>
      <c r="P83" s="243"/>
      <c r="Q83" s="243"/>
      <c r="R83" s="243"/>
      <c r="S83" s="243"/>
      <c r="T83" s="243"/>
      <c r="U83" s="243"/>
      <c r="V83" s="243"/>
      <c r="W83" s="243"/>
      <c r="X83" s="243"/>
      <c r="Y83" s="243"/>
      <c r="Z83" s="243"/>
      <c r="AA83" s="243"/>
      <c r="AB83" s="243"/>
      <c r="AC83" s="243"/>
      <c r="AD83" s="243"/>
      <c r="AE83" s="243"/>
      <c r="AF83" s="243"/>
      <c r="AG83" s="243"/>
      <c r="AH83" s="243"/>
      <c r="AI83" s="243"/>
      <c r="AJ83" s="243"/>
      <c r="AK83" s="243"/>
      <c r="AL83" s="243"/>
      <c r="AM83" s="103"/>
      <c r="AN83" s="70"/>
      <c r="AO83" s="70"/>
      <c r="AP83" s="70"/>
      <c r="AQ83" s="70"/>
      <c r="AR83" s="70"/>
      <c r="AS83" s="70"/>
      <c r="AT83" s="70"/>
      <c r="AU83" s="70"/>
      <c r="AV83" s="70"/>
      <c r="AW83" s="70"/>
      <c r="AX83" s="70"/>
      <c r="AY83" s="70"/>
      <c r="AZ83" s="70"/>
      <c r="BA83" s="87" t="s">
        <v>266</v>
      </c>
      <c r="BB83" s="93" t="s">
        <v>253</v>
      </c>
      <c r="BC83" s="118">
        <v>246.24</v>
      </c>
      <c r="BD83" s="27"/>
      <c r="BE83" s="99" t="s">
        <v>300</v>
      </c>
      <c r="BF83" s="99" t="s">
        <v>300</v>
      </c>
      <c r="BG83" s="102"/>
    </row>
    <row r="84" spans="1:59" s="98" customFormat="1" ht="15" customHeight="1">
      <c r="A84" s="160" t="s">
        <v>442</v>
      </c>
      <c r="B84" s="160"/>
      <c r="C84" s="160"/>
      <c r="D84" s="160"/>
      <c r="E84" s="160"/>
      <c r="F84" s="160"/>
      <c r="G84" s="160"/>
      <c r="H84" s="160"/>
      <c r="I84" s="160"/>
      <c r="J84" s="160"/>
      <c r="K84" s="160"/>
      <c r="L84" s="160"/>
      <c r="M84" s="160"/>
      <c r="N84" s="160"/>
      <c r="O84" s="160"/>
      <c r="P84" s="160"/>
      <c r="Q84" s="160"/>
      <c r="R84" s="160"/>
      <c r="S84" s="160"/>
      <c r="T84" s="160"/>
      <c r="U84" s="160"/>
      <c r="V84" s="160"/>
      <c r="W84" s="160"/>
      <c r="X84" s="160"/>
      <c r="Y84" s="160"/>
      <c r="Z84" s="160"/>
      <c r="AA84" s="160"/>
      <c r="AB84" s="160"/>
      <c r="AC84" s="160"/>
      <c r="AD84" s="160"/>
      <c r="AE84" s="160"/>
      <c r="AF84" s="160"/>
      <c r="AG84" s="160"/>
      <c r="AH84" s="160"/>
      <c r="AI84" s="160"/>
      <c r="AJ84" s="160"/>
      <c r="AK84" s="160"/>
      <c r="AL84" s="160"/>
      <c r="AM84" s="90"/>
      <c r="AN84" s="51"/>
      <c r="AO84" s="51"/>
      <c r="AP84" s="51"/>
      <c r="AQ84" s="51"/>
      <c r="AR84" s="51"/>
      <c r="AS84" s="51"/>
      <c r="AT84" s="51"/>
      <c r="AU84" s="51"/>
      <c r="AV84" s="51"/>
      <c r="AW84" s="51"/>
      <c r="AX84" s="51"/>
      <c r="AY84" s="51"/>
      <c r="AZ84" s="51"/>
      <c r="BA84" s="86" t="s">
        <v>267</v>
      </c>
      <c r="BB84" s="95" t="s">
        <v>254</v>
      </c>
      <c r="BC84" s="117">
        <v>258.45</v>
      </c>
      <c r="BE84" s="107" t="s">
        <v>241</v>
      </c>
      <c r="BF84" s="107" t="s">
        <v>241</v>
      </c>
      <c r="BG84" s="108"/>
    </row>
    <row r="85" spans="1:59" s="98" customFormat="1" ht="11.25" customHeight="1">
      <c r="A85" s="160" t="s">
        <v>29</v>
      </c>
      <c r="B85" s="160"/>
      <c r="C85" s="160"/>
      <c r="D85" s="160"/>
      <c r="E85" s="160"/>
      <c r="F85" s="160"/>
      <c r="G85" s="160"/>
      <c r="H85" s="160"/>
      <c r="I85" s="160"/>
      <c r="J85" s="160"/>
      <c r="K85" s="160"/>
      <c r="L85" s="160"/>
      <c r="M85" s="160"/>
      <c r="N85" s="160"/>
      <c r="O85" s="160"/>
      <c r="P85" s="160"/>
      <c r="Q85" s="160"/>
      <c r="R85" s="160"/>
      <c r="S85" s="160"/>
      <c r="T85" s="160"/>
      <c r="U85" s="160"/>
      <c r="V85" s="160"/>
      <c r="W85" s="160"/>
      <c r="X85" s="160"/>
      <c r="Y85" s="160"/>
      <c r="Z85" s="160"/>
      <c r="AA85" s="160"/>
      <c r="AB85" s="160"/>
      <c r="AC85" s="160"/>
      <c r="AD85" s="160"/>
      <c r="AE85" s="160"/>
      <c r="AF85" s="160"/>
      <c r="AG85" s="160"/>
      <c r="AH85" s="160"/>
      <c r="AI85" s="160"/>
      <c r="AJ85" s="160"/>
      <c r="AK85" s="160"/>
      <c r="AL85" s="160"/>
      <c r="AM85" s="90"/>
      <c r="AN85" s="51"/>
      <c r="AO85" s="51"/>
      <c r="AP85" s="51"/>
      <c r="AQ85" s="51"/>
      <c r="AR85" s="51"/>
      <c r="AS85" s="51"/>
      <c r="AT85" s="51"/>
      <c r="AU85" s="51"/>
      <c r="AV85" s="51"/>
      <c r="AW85" s="51"/>
      <c r="AX85" s="51"/>
      <c r="AY85" s="51"/>
      <c r="AZ85" s="51"/>
      <c r="BA85" s="87" t="s">
        <v>306</v>
      </c>
      <c r="BB85" s="93" t="s">
        <v>255</v>
      </c>
      <c r="BC85" s="118">
        <v>364.27</v>
      </c>
      <c r="BD85" s="110"/>
      <c r="BE85" s="105" t="s">
        <v>242</v>
      </c>
      <c r="BF85" s="105" t="s">
        <v>242</v>
      </c>
      <c r="BG85" s="109"/>
    </row>
    <row r="86" spans="1:59" s="98" customFormat="1" ht="30" customHeight="1">
      <c r="A86" s="224" t="s">
        <v>443</v>
      </c>
      <c r="B86" s="224"/>
      <c r="C86" s="224"/>
      <c r="D86" s="224"/>
      <c r="E86" s="224"/>
      <c r="F86" s="224"/>
      <c r="G86" s="224"/>
      <c r="H86" s="224"/>
      <c r="I86" s="224"/>
      <c r="J86" s="224"/>
      <c r="K86" s="224"/>
      <c r="L86" s="224"/>
      <c r="M86" s="224"/>
      <c r="N86" s="224"/>
      <c r="O86" s="224"/>
      <c r="P86" s="224"/>
      <c r="Q86" s="224"/>
      <c r="R86" s="224"/>
      <c r="S86" s="224"/>
      <c r="T86" s="224"/>
      <c r="U86" s="224"/>
      <c r="V86" s="224"/>
      <c r="W86" s="224"/>
      <c r="X86" s="224"/>
      <c r="Y86" s="224"/>
      <c r="Z86" s="224"/>
      <c r="AA86" s="224"/>
      <c r="AB86" s="224"/>
      <c r="AC86" s="224"/>
      <c r="AD86" s="224"/>
      <c r="AE86" s="224"/>
      <c r="AF86" s="224"/>
      <c r="AG86" s="224"/>
      <c r="AH86" s="224"/>
      <c r="AI86" s="224"/>
      <c r="AJ86" s="224"/>
      <c r="AK86" s="224"/>
      <c r="AL86" s="224"/>
      <c r="AM86" s="89"/>
      <c r="AN86" s="51"/>
      <c r="AO86" s="51"/>
      <c r="AP86" s="51"/>
      <c r="AQ86" s="51"/>
      <c r="AR86" s="51"/>
      <c r="AS86" s="51"/>
      <c r="AT86" s="51"/>
      <c r="AU86" s="51"/>
      <c r="AV86" s="51"/>
      <c r="AW86" s="51"/>
      <c r="AX86" s="51"/>
      <c r="AY86" s="51"/>
      <c r="AZ86" s="51"/>
      <c r="BA86" s="86" t="s">
        <v>268</v>
      </c>
      <c r="BB86" s="95" t="s">
        <v>256</v>
      </c>
      <c r="BC86" s="117">
        <v>329.67</v>
      </c>
      <c r="BE86" s="107" t="s">
        <v>303</v>
      </c>
      <c r="BF86" s="107" t="s">
        <v>303</v>
      </c>
      <c r="BG86" s="108"/>
    </row>
    <row r="87" spans="1:59" s="98" customFormat="1" ht="27" customHeight="1" hidden="1">
      <c r="A87" s="271" t="s">
        <v>445</v>
      </c>
      <c r="B87" s="271"/>
      <c r="C87" s="271"/>
      <c r="D87" s="271"/>
      <c r="E87" s="271"/>
      <c r="F87" s="271"/>
      <c r="G87" s="271"/>
      <c r="H87" s="271"/>
      <c r="I87" s="271"/>
      <c r="J87" s="271"/>
      <c r="K87" s="271"/>
      <c r="L87" s="271"/>
      <c r="M87" s="271"/>
      <c r="N87" s="271"/>
      <c r="O87" s="271"/>
      <c r="P87" s="271"/>
      <c r="Q87" s="271"/>
      <c r="R87" s="271"/>
      <c r="S87" s="271"/>
      <c r="T87" s="271"/>
      <c r="U87" s="271"/>
      <c r="V87" s="271"/>
      <c r="W87" s="271"/>
      <c r="X87" s="271"/>
      <c r="Y87" s="271"/>
      <c r="Z87" s="271"/>
      <c r="AA87" s="271"/>
      <c r="AB87" s="271"/>
      <c r="AC87" s="271"/>
      <c r="AD87" s="271"/>
      <c r="AE87" s="271"/>
      <c r="AF87" s="271"/>
      <c r="AG87" s="271"/>
      <c r="AH87" s="271"/>
      <c r="AI87" s="271"/>
      <c r="AJ87" s="271"/>
      <c r="AK87" s="271"/>
      <c r="AL87" s="271"/>
      <c r="AM87" s="85"/>
      <c r="AN87" s="51"/>
      <c r="AO87" s="51"/>
      <c r="AP87" s="51"/>
      <c r="AQ87" s="51"/>
      <c r="AR87" s="51"/>
      <c r="AS87" s="51"/>
      <c r="AT87" s="51"/>
      <c r="AU87" s="51"/>
      <c r="AV87" s="51"/>
      <c r="AW87" s="51"/>
      <c r="AX87" s="51"/>
      <c r="AY87" s="51"/>
      <c r="AZ87" s="51"/>
      <c r="BA87" s="87" t="s">
        <v>305</v>
      </c>
      <c r="BB87" s="93" t="s">
        <v>257</v>
      </c>
      <c r="BC87" s="118">
        <v>472.12</v>
      </c>
      <c r="BE87" s="105" t="s">
        <v>243</v>
      </c>
      <c r="BF87" s="105" t="s">
        <v>243</v>
      </c>
      <c r="BG87" s="109"/>
    </row>
    <row r="88" spans="1:59" s="98" customFormat="1" ht="27.75" customHeight="1">
      <c r="A88" s="160" t="s">
        <v>444</v>
      </c>
      <c r="B88" s="160"/>
      <c r="C88" s="160"/>
      <c r="D88" s="160"/>
      <c r="E88" s="160"/>
      <c r="F88" s="160"/>
      <c r="G88" s="160"/>
      <c r="H88" s="160"/>
      <c r="I88" s="160"/>
      <c r="J88" s="160"/>
      <c r="K88" s="160"/>
      <c r="L88" s="160"/>
      <c r="M88" s="160"/>
      <c r="N88" s="160"/>
      <c r="O88" s="160"/>
      <c r="P88" s="160"/>
      <c r="Q88" s="160"/>
      <c r="R88" s="160"/>
      <c r="S88" s="160"/>
      <c r="T88" s="160"/>
      <c r="U88" s="160"/>
      <c r="V88" s="160"/>
      <c r="W88" s="160"/>
      <c r="X88" s="160"/>
      <c r="Y88" s="160"/>
      <c r="Z88" s="160"/>
      <c r="AA88" s="160"/>
      <c r="AB88" s="160"/>
      <c r="AC88" s="160"/>
      <c r="AD88" s="160"/>
      <c r="AE88" s="160"/>
      <c r="AF88" s="160"/>
      <c r="AG88" s="160"/>
      <c r="AH88" s="160"/>
      <c r="AI88" s="160"/>
      <c r="AJ88" s="160"/>
      <c r="AK88" s="160"/>
      <c r="AL88" s="160"/>
      <c r="AM88" s="160"/>
      <c r="AN88" s="51"/>
      <c r="AO88" s="51"/>
      <c r="AP88" s="51"/>
      <c r="AQ88" s="51"/>
      <c r="AR88" s="51"/>
      <c r="AS88" s="51"/>
      <c r="AT88" s="51"/>
      <c r="AU88" s="51"/>
      <c r="AV88" s="51"/>
      <c r="AW88" s="51"/>
      <c r="AX88" s="51"/>
      <c r="AY88" s="51"/>
      <c r="AZ88" s="51"/>
      <c r="BA88" s="86" t="s">
        <v>269</v>
      </c>
      <c r="BB88" s="95" t="s">
        <v>258</v>
      </c>
      <c r="BC88" s="117">
        <v>113.96</v>
      </c>
      <c r="BE88" s="107" t="s">
        <v>302</v>
      </c>
      <c r="BF88" s="107" t="s">
        <v>302</v>
      </c>
      <c r="BG88" s="108"/>
    </row>
    <row r="89" spans="1:59" s="98" customFormat="1" ht="31.5" customHeight="1">
      <c r="A89" s="224" t="s">
        <v>479</v>
      </c>
      <c r="B89" s="224"/>
      <c r="C89" s="224"/>
      <c r="D89" s="224"/>
      <c r="E89" s="224"/>
      <c r="F89" s="224"/>
      <c r="G89" s="224"/>
      <c r="H89" s="224"/>
      <c r="I89" s="224"/>
      <c r="J89" s="224"/>
      <c r="K89" s="224"/>
      <c r="L89" s="224"/>
      <c r="M89" s="224"/>
      <c r="N89" s="224"/>
      <c r="O89" s="224"/>
      <c r="P89" s="224"/>
      <c r="Q89" s="224"/>
      <c r="R89" s="224"/>
      <c r="S89" s="224"/>
      <c r="T89" s="224"/>
      <c r="U89" s="224"/>
      <c r="V89" s="224"/>
      <c r="W89" s="224"/>
      <c r="X89" s="224"/>
      <c r="Y89" s="224"/>
      <c r="Z89" s="224"/>
      <c r="AA89" s="224"/>
      <c r="AB89" s="224"/>
      <c r="AC89" s="224"/>
      <c r="AD89" s="224"/>
      <c r="AE89" s="224"/>
      <c r="AF89" s="224"/>
      <c r="AG89" s="224"/>
      <c r="AH89" s="224"/>
      <c r="AI89" s="224"/>
      <c r="AJ89" s="224"/>
      <c r="AK89" s="224"/>
      <c r="AL89" s="224"/>
      <c r="AM89" s="21"/>
      <c r="AN89" s="51"/>
      <c r="AO89" s="51"/>
      <c r="AP89" s="51"/>
      <c r="AQ89" s="51"/>
      <c r="AR89" s="51"/>
      <c r="AS89" s="51"/>
      <c r="AT89" s="51"/>
      <c r="AU89" s="51"/>
      <c r="AV89" s="51"/>
      <c r="AW89" s="51"/>
      <c r="AX89" s="51"/>
      <c r="AY89" s="51"/>
      <c r="BA89" s="87" t="s">
        <v>270</v>
      </c>
      <c r="BB89" s="93" t="s">
        <v>259</v>
      </c>
      <c r="BC89" s="118">
        <v>160.77</v>
      </c>
      <c r="BE89" s="105" t="s">
        <v>244</v>
      </c>
      <c r="BF89" s="105" t="s">
        <v>244</v>
      </c>
      <c r="BG89" s="109"/>
    </row>
    <row r="90" spans="1:59" s="98" customFormat="1" ht="47.25" customHeight="1" hidden="1">
      <c r="A90" s="271" t="s">
        <v>480</v>
      </c>
      <c r="B90" s="271"/>
      <c r="C90" s="271"/>
      <c r="D90" s="271"/>
      <c r="E90" s="271"/>
      <c r="F90" s="271"/>
      <c r="G90" s="271"/>
      <c r="H90" s="271"/>
      <c r="I90" s="271"/>
      <c r="J90" s="271"/>
      <c r="K90" s="271"/>
      <c r="L90" s="271"/>
      <c r="M90" s="271"/>
      <c r="N90" s="271"/>
      <c r="O90" s="271"/>
      <c r="P90" s="271"/>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1"/>
      <c r="AN90" s="51"/>
      <c r="AO90" s="51"/>
      <c r="AP90" s="51"/>
      <c r="AQ90" s="51"/>
      <c r="AR90" s="51"/>
      <c r="AS90" s="51"/>
      <c r="AT90" s="51"/>
      <c r="AU90" s="51"/>
      <c r="AV90" s="51"/>
      <c r="AW90" s="51"/>
      <c r="AX90" s="51"/>
      <c r="AY90" s="51"/>
      <c r="BA90" s="86" t="s">
        <v>285</v>
      </c>
      <c r="BB90" s="95" t="s">
        <v>271</v>
      </c>
      <c r="BC90" s="117">
        <v>107.86</v>
      </c>
      <c r="BE90" s="107" t="s">
        <v>245</v>
      </c>
      <c r="BF90" s="107" t="s">
        <v>245</v>
      </c>
      <c r="BG90" s="108"/>
    </row>
    <row r="91" spans="1:59" s="98" customFormat="1" ht="93.75" customHeight="1">
      <c r="A91" s="224" t="s">
        <v>484</v>
      </c>
      <c r="B91" s="224"/>
      <c r="C91" s="224"/>
      <c r="D91" s="224"/>
      <c r="E91" s="224"/>
      <c r="F91" s="224"/>
      <c r="G91" s="224"/>
      <c r="H91" s="224"/>
      <c r="I91" s="224"/>
      <c r="J91" s="224"/>
      <c r="K91" s="224"/>
      <c r="L91" s="224"/>
      <c r="M91" s="224"/>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24"/>
      <c r="AK91" s="224"/>
      <c r="AL91" s="224"/>
      <c r="AM91" s="21"/>
      <c r="AN91" s="51"/>
      <c r="AO91" s="51"/>
      <c r="AP91" s="51"/>
      <c r="AQ91" s="51"/>
      <c r="AR91" s="51"/>
      <c r="AS91" s="51"/>
      <c r="AT91" s="51"/>
      <c r="AU91" s="51"/>
      <c r="AV91" s="51"/>
      <c r="AW91" s="51"/>
      <c r="AX91" s="51"/>
      <c r="AY91" s="51"/>
      <c r="BA91" s="87" t="s">
        <v>286</v>
      </c>
      <c r="BB91" s="93" t="s">
        <v>272</v>
      </c>
      <c r="BC91" s="118">
        <v>156.7</v>
      </c>
      <c r="BE91" s="111">
        <v>0</v>
      </c>
      <c r="BF91" s="111"/>
      <c r="BG91" s="112"/>
    </row>
    <row r="92" spans="1:55" s="98" customFormat="1" ht="39.75" customHeight="1">
      <c r="A92" s="240" t="s">
        <v>74</v>
      </c>
      <c r="B92" s="240"/>
      <c r="C92" s="240"/>
      <c r="D92" s="240"/>
      <c r="E92" s="240"/>
      <c r="F92" s="240"/>
      <c r="G92" s="240"/>
      <c r="H92" s="240"/>
      <c r="I92" s="240"/>
      <c r="J92" s="240"/>
      <c r="K92" s="240"/>
      <c r="L92" s="240"/>
      <c r="M92" s="240"/>
      <c r="N92" s="240"/>
      <c r="O92" s="240"/>
      <c r="P92" s="240"/>
      <c r="Q92" s="240"/>
      <c r="R92" s="240"/>
      <c r="S92" s="240"/>
      <c r="T92" s="240"/>
      <c r="U92" s="240"/>
      <c r="V92" s="240"/>
      <c r="W92" s="240"/>
      <c r="X92" s="240"/>
      <c r="Y92" s="240"/>
      <c r="Z92" s="240"/>
      <c r="AA92" s="240"/>
      <c r="AB92" s="240"/>
      <c r="AC92" s="240"/>
      <c r="AD92" s="240"/>
      <c r="AE92" s="240"/>
      <c r="AF92" s="240"/>
      <c r="AG92" s="240"/>
      <c r="AH92" s="240"/>
      <c r="AI92" s="240"/>
      <c r="AJ92" s="240"/>
      <c r="AK92" s="240"/>
      <c r="AL92" s="240"/>
      <c r="AM92" s="21"/>
      <c r="AN92" s="51"/>
      <c r="AO92" s="51"/>
      <c r="AP92" s="51"/>
      <c r="AQ92" s="51"/>
      <c r="AR92" s="51"/>
      <c r="AS92" s="51"/>
      <c r="AT92" s="51"/>
      <c r="AU92" s="51"/>
      <c r="AV92" s="51"/>
      <c r="AW92" s="51"/>
      <c r="AX92" s="51"/>
      <c r="AY92" s="51"/>
      <c r="BA92" s="86" t="s">
        <v>287</v>
      </c>
      <c r="BB92" s="95" t="s">
        <v>273</v>
      </c>
      <c r="BC92" s="117">
        <v>156.7</v>
      </c>
    </row>
    <row r="93" spans="1:59" s="113" customFormat="1" ht="39.75" customHeight="1" hidden="1">
      <c r="A93" s="225" t="s">
        <v>74</v>
      </c>
      <c r="B93" s="225"/>
      <c r="C93" s="225"/>
      <c r="D93" s="225"/>
      <c r="E93" s="225"/>
      <c r="F93" s="225"/>
      <c r="G93" s="225"/>
      <c r="H93" s="225"/>
      <c r="I93" s="225"/>
      <c r="J93" s="225"/>
      <c r="K93" s="225"/>
      <c r="L93" s="225"/>
      <c r="M93" s="225"/>
      <c r="N93" s="225"/>
      <c r="O93" s="225"/>
      <c r="P93" s="225"/>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48"/>
      <c r="AN93" s="51"/>
      <c r="AO93" s="51"/>
      <c r="AP93" s="51"/>
      <c r="AQ93" s="51"/>
      <c r="AR93" s="51"/>
      <c r="AS93" s="51"/>
      <c r="AT93" s="51"/>
      <c r="AU93" s="51"/>
      <c r="AV93" s="51"/>
      <c r="AW93" s="51"/>
      <c r="AX93" s="51"/>
      <c r="AY93" s="51"/>
      <c r="BA93" s="87" t="s">
        <v>288</v>
      </c>
      <c r="BB93" s="93" t="s">
        <v>274</v>
      </c>
      <c r="BC93" s="118">
        <v>213.68</v>
      </c>
      <c r="BD93" s="98"/>
      <c r="BE93" s="107"/>
      <c r="BF93" s="107"/>
      <c r="BG93" s="108"/>
    </row>
    <row r="94" spans="1:59" s="98" customFormat="1" ht="104.25" customHeight="1">
      <c r="A94" s="224" t="s">
        <v>446</v>
      </c>
      <c r="B94" s="224"/>
      <c r="C94" s="224"/>
      <c r="D94" s="224"/>
      <c r="E94" s="224"/>
      <c r="F94" s="224"/>
      <c r="G94" s="224"/>
      <c r="H94" s="224"/>
      <c r="I94" s="224"/>
      <c r="J94" s="224"/>
      <c r="K94" s="224"/>
      <c r="L94" s="224"/>
      <c r="M94" s="224"/>
      <c r="N94" s="224"/>
      <c r="O94" s="224"/>
      <c r="P94" s="224"/>
      <c r="Q94" s="224"/>
      <c r="R94" s="224"/>
      <c r="S94" s="224"/>
      <c r="T94" s="224"/>
      <c r="U94" s="224"/>
      <c r="V94" s="224"/>
      <c r="W94" s="224"/>
      <c r="X94" s="224"/>
      <c r="Y94" s="224"/>
      <c r="Z94" s="224"/>
      <c r="AA94" s="224"/>
      <c r="AB94" s="224"/>
      <c r="AC94" s="224"/>
      <c r="AD94" s="224"/>
      <c r="AE94" s="224"/>
      <c r="AF94" s="224"/>
      <c r="AG94" s="224"/>
      <c r="AH94" s="224"/>
      <c r="AI94" s="224"/>
      <c r="AJ94" s="224"/>
      <c r="AK94" s="224"/>
      <c r="AL94" s="224"/>
      <c r="AM94" s="21"/>
      <c r="AN94" s="51"/>
      <c r="AO94" s="51"/>
      <c r="AP94" s="51"/>
      <c r="AQ94" s="51"/>
      <c r="AR94" s="51"/>
      <c r="AS94" s="51"/>
      <c r="AT94" s="51"/>
      <c r="AU94" s="51"/>
      <c r="AV94" s="51"/>
      <c r="AW94" s="51"/>
      <c r="AX94" s="51"/>
      <c r="AY94" s="51"/>
      <c r="BA94" s="86" t="s">
        <v>289</v>
      </c>
      <c r="BB94" s="95" t="s">
        <v>275</v>
      </c>
      <c r="BC94" s="117">
        <v>189.26</v>
      </c>
      <c r="BE94" s="105"/>
      <c r="BF94" s="105"/>
      <c r="BG94" s="109"/>
    </row>
    <row r="95" spans="1:59" s="98" customFormat="1" ht="28.5" customHeight="1">
      <c r="A95" s="224" t="s">
        <v>447</v>
      </c>
      <c r="B95" s="224"/>
      <c r="C95" s="224"/>
      <c r="D95" s="224"/>
      <c r="E95" s="224"/>
      <c r="F95" s="224"/>
      <c r="G95" s="224"/>
      <c r="H95" s="224"/>
      <c r="I95" s="224"/>
      <c r="J95" s="224"/>
      <c r="K95" s="224"/>
      <c r="L95" s="224"/>
      <c r="M95" s="224"/>
      <c r="N95" s="224"/>
      <c r="O95" s="224"/>
      <c r="P95" s="224"/>
      <c r="Q95" s="224"/>
      <c r="R95" s="224"/>
      <c r="S95" s="224"/>
      <c r="T95" s="224"/>
      <c r="U95" s="224"/>
      <c r="V95" s="224"/>
      <c r="W95" s="224"/>
      <c r="X95" s="224"/>
      <c r="Y95" s="224"/>
      <c r="Z95" s="224"/>
      <c r="AA95" s="224"/>
      <c r="AB95" s="224"/>
      <c r="AC95" s="224"/>
      <c r="AD95" s="224"/>
      <c r="AE95" s="224"/>
      <c r="AF95" s="224"/>
      <c r="AG95" s="224"/>
      <c r="AH95" s="224"/>
      <c r="AI95" s="224"/>
      <c r="AJ95" s="224"/>
      <c r="AK95" s="224"/>
      <c r="AL95" s="224"/>
      <c r="AM95" s="21"/>
      <c r="AN95" s="51"/>
      <c r="AO95" s="51"/>
      <c r="AP95" s="51"/>
      <c r="AQ95" s="51"/>
      <c r="AR95" s="51"/>
      <c r="AS95" s="51"/>
      <c r="AT95" s="51"/>
      <c r="AU95" s="51"/>
      <c r="AV95" s="51"/>
      <c r="AW95" s="51"/>
      <c r="AX95" s="51"/>
      <c r="AY95" s="51"/>
      <c r="BA95" s="87" t="s">
        <v>290</v>
      </c>
      <c r="BB95" s="93" t="s">
        <v>276</v>
      </c>
      <c r="BC95" s="118">
        <v>286.94</v>
      </c>
      <c r="BD95" s="113"/>
      <c r="BE95" s="107"/>
      <c r="BF95" s="107"/>
      <c r="BG95" s="108"/>
    </row>
    <row r="96" spans="1:59" s="98" customFormat="1" ht="16.5" customHeight="1" hidden="1">
      <c r="A96" s="271" t="s">
        <v>448</v>
      </c>
      <c r="B96" s="271"/>
      <c r="C96" s="271"/>
      <c r="D96" s="271"/>
      <c r="E96" s="271"/>
      <c r="F96" s="271"/>
      <c r="G96" s="271"/>
      <c r="H96" s="271"/>
      <c r="I96" s="271"/>
      <c r="J96" s="271"/>
      <c r="K96" s="271"/>
      <c r="L96" s="271"/>
      <c r="M96" s="271"/>
      <c r="N96" s="271"/>
      <c r="O96" s="271"/>
      <c r="P96" s="271"/>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1"/>
      <c r="AN96" s="51"/>
      <c r="AO96" s="51"/>
      <c r="AP96" s="51"/>
      <c r="AQ96" s="51"/>
      <c r="AR96" s="51"/>
      <c r="AS96" s="51"/>
      <c r="AT96" s="51"/>
      <c r="AU96" s="51"/>
      <c r="AV96" s="51"/>
      <c r="AW96" s="51"/>
      <c r="AX96" s="51"/>
      <c r="AY96" s="51"/>
      <c r="BA96" s="86" t="s">
        <v>301</v>
      </c>
      <c r="BB96" s="95" t="s">
        <v>277</v>
      </c>
      <c r="BC96" s="117">
        <v>105.82</v>
      </c>
      <c r="BE96" s="105"/>
      <c r="BF96" s="105"/>
      <c r="BG96" s="109"/>
    </row>
    <row r="97" spans="1:59" s="98" customFormat="1" ht="237.75" customHeight="1">
      <c r="A97" s="224" t="s">
        <v>449</v>
      </c>
      <c r="B97" s="224"/>
      <c r="C97" s="224"/>
      <c r="D97" s="224"/>
      <c r="E97" s="224"/>
      <c r="F97" s="224"/>
      <c r="G97" s="224"/>
      <c r="H97" s="224"/>
      <c r="I97" s="224"/>
      <c r="J97" s="224"/>
      <c r="K97" s="224"/>
      <c r="L97" s="224"/>
      <c r="M97" s="224"/>
      <c r="N97" s="224"/>
      <c r="O97" s="224"/>
      <c r="P97" s="224"/>
      <c r="Q97" s="224"/>
      <c r="R97" s="224"/>
      <c r="S97" s="224"/>
      <c r="T97" s="224"/>
      <c r="U97" s="224"/>
      <c r="V97" s="224"/>
      <c r="W97" s="224"/>
      <c r="X97" s="224"/>
      <c r="Y97" s="224"/>
      <c r="Z97" s="224"/>
      <c r="AA97" s="224"/>
      <c r="AB97" s="224"/>
      <c r="AC97" s="224"/>
      <c r="AD97" s="224"/>
      <c r="AE97" s="224"/>
      <c r="AF97" s="224"/>
      <c r="AG97" s="224"/>
      <c r="AH97" s="224"/>
      <c r="AI97" s="224"/>
      <c r="AJ97" s="224"/>
      <c r="AK97" s="224"/>
      <c r="AL97" s="224"/>
      <c r="AM97" s="21"/>
      <c r="AN97" s="51"/>
      <c r="AO97" s="51"/>
      <c r="AP97" s="51"/>
      <c r="AQ97" s="51"/>
      <c r="AR97" s="51"/>
      <c r="AS97" s="51"/>
      <c r="AT97" s="51"/>
      <c r="AU97" s="51"/>
      <c r="AV97" s="51"/>
      <c r="AW97" s="51"/>
      <c r="AX97" s="51"/>
      <c r="AY97" s="51"/>
      <c r="BA97" s="87" t="s">
        <v>291</v>
      </c>
      <c r="BB97" s="93" t="s">
        <v>278</v>
      </c>
      <c r="BC97" s="118">
        <v>158.73</v>
      </c>
      <c r="BE97" s="107"/>
      <c r="BF97" s="107"/>
      <c r="BG97" s="108"/>
    </row>
    <row r="98" spans="1:59" s="98" customFormat="1" ht="15.75" customHeight="1">
      <c r="A98" s="279" t="s">
        <v>30</v>
      </c>
      <c r="B98" s="279"/>
      <c r="C98" s="279"/>
      <c r="D98" s="279"/>
      <c r="E98" s="279"/>
      <c r="F98" s="279"/>
      <c r="G98" s="279"/>
      <c r="H98" s="279"/>
      <c r="I98" s="279"/>
      <c r="J98" s="279"/>
      <c r="K98" s="279"/>
      <c r="L98" s="279"/>
      <c r="M98" s="279"/>
      <c r="N98" s="279"/>
      <c r="O98" s="279"/>
      <c r="P98" s="279"/>
      <c r="Q98" s="279"/>
      <c r="R98" s="279"/>
      <c r="S98" s="279"/>
      <c r="T98" s="279"/>
      <c r="U98" s="279"/>
      <c r="V98" s="279"/>
      <c r="W98" s="279"/>
      <c r="X98" s="279"/>
      <c r="Y98" s="279"/>
      <c r="Z98" s="279"/>
      <c r="AA98" s="279"/>
      <c r="AB98" s="279"/>
      <c r="AC98" s="279"/>
      <c r="AD98" s="279"/>
      <c r="AE98" s="279"/>
      <c r="AF98" s="279"/>
      <c r="AG98" s="279"/>
      <c r="AH98" s="279"/>
      <c r="AI98" s="279"/>
      <c r="AJ98" s="279"/>
      <c r="AK98" s="279"/>
      <c r="AL98" s="279"/>
      <c r="AM98" s="21"/>
      <c r="AN98" s="51"/>
      <c r="AO98" s="51"/>
      <c r="AP98" s="51"/>
      <c r="AQ98" s="51"/>
      <c r="AR98" s="51"/>
      <c r="AS98" s="51"/>
      <c r="AT98" s="51"/>
      <c r="AU98" s="51"/>
      <c r="AV98" s="51"/>
      <c r="AW98" s="51"/>
      <c r="AX98" s="51"/>
      <c r="AY98" s="51"/>
      <c r="BA98" s="86" t="s">
        <v>292</v>
      </c>
      <c r="BB98" s="95" t="s">
        <v>279</v>
      </c>
      <c r="BC98" s="117">
        <v>154.66</v>
      </c>
      <c r="BE98" s="105"/>
      <c r="BF98" s="105"/>
      <c r="BG98" s="109"/>
    </row>
    <row r="99" spans="1:59" s="98" customFormat="1" ht="83.25" customHeight="1">
      <c r="A99" s="224" t="s">
        <v>485</v>
      </c>
      <c r="B99" s="224"/>
      <c r="C99" s="224"/>
      <c r="D99" s="224"/>
      <c r="E99" s="224"/>
      <c r="F99" s="224"/>
      <c r="G99" s="224"/>
      <c r="H99" s="224"/>
      <c r="I99" s="224"/>
      <c r="J99" s="224"/>
      <c r="K99" s="224"/>
      <c r="L99" s="224"/>
      <c r="M99" s="224"/>
      <c r="N99" s="224"/>
      <c r="O99" s="224"/>
      <c r="P99" s="224"/>
      <c r="Q99" s="224"/>
      <c r="R99" s="224"/>
      <c r="S99" s="224"/>
      <c r="T99" s="224"/>
      <c r="U99" s="224"/>
      <c r="V99" s="224"/>
      <c r="W99" s="224"/>
      <c r="X99" s="224"/>
      <c r="Y99" s="224"/>
      <c r="Z99" s="224"/>
      <c r="AA99" s="224"/>
      <c r="AB99" s="224"/>
      <c r="AC99" s="224"/>
      <c r="AD99" s="224"/>
      <c r="AE99" s="224"/>
      <c r="AF99" s="224"/>
      <c r="AG99" s="224"/>
      <c r="AH99" s="224"/>
      <c r="AI99" s="224"/>
      <c r="AJ99" s="224"/>
      <c r="AK99" s="224"/>
      <c r="AL99" s="224"/>
      <c r="AM99" s="21"/>
      <c r="AN99" s="51"/>
      <c r="AO99" s="51"/>
      <c r="AP99" s="51"/>
      <c r="AQ99" s="51"/>
      <c r="AR99" s="51"/>
      <c r="AS99" s="51"/>
      <c r="AT99" s="51"/>
      <c r="AU99" s="51"/>
      <c r="AV99" s="51"/>
      <c r="AW99" s="51"/>
      <c r="AX99" s="51"/>
      <c r="AY99" s="51"/>
      <c r="BA99" s="87" t="s">
        <v>304</v>
      </c>
      <c r="BB99" s="93" t="s">
        <v>280</v>
      </c>
      <c r="BC99" s="118">
        <v>219.78</v>
      </c>
      <c r="BE99" s="107"/>
      <c r="BF99" s="107"/>
      <c r="BG99" s="108"/>
    </row>
    <row r="100" spans="1:59" s="98" customFormat="1" ht="12" customHeight="1">
      <c r="A100" s="295" t="s">
        <v>31</v>
      </c>
      <c r="B100" s="295"/>
      <c r="C100" s="295"/>
      <c r="D100" s="295"/>
      <c r="E100" s="295"/>
      <c r="F100" s="295"/>
      <c r="G100" s="295"/>
      <c r="H100" s="295"/>
      <c r="I100" s="295"/>
      <c r="J100" s="295"/>
      <c r="K100" s="295"/>
      <c r="L100" s="295"/>
      <c r="M100" s="295"/>
      <c r="N100" s="295"/>
      <c r="O100" s="295"/>
      <c r="P100" s="295"/>
      <c r="Q100" s="295"/>
      <c r="R100" s="295"/>
      <c r="S100" s="295"/>
      <c r="T100" s="295"/>
      <c r="U100" s="295"/>
      <c r="V100" s="295"/>
      <c r="W100" s="295"/>
      <c r="X100" s="295"/>
      <c r="Y100" s="295"/>
      <c r="Z100" s="295"/>
      <c r="AA100" s="295"/>
      <c r="AB100" s="295"/>
      <c r="AC100" s="295"/>
      <c r="AD100" s="295"/>
      <c r="AE100" s="295"/>
      <c r="AF100" s="295"/>
      <c r="AG100" s="295"/>
      <c r="AH100" s="295"/>
      <c r="AI100" s="295"/>
      <c r="AJ100" s="295"/>
      <c r="AK100" s="295"/>
      <c r="AL100" s="295"/>
      <c r="AM100" s="21"/>
      <c r="AN100" s="51"/>
      <c r="AO100" s="51"/>
      <c r="AP100" s="51"/>
      <c r="AQ100" s="51"/>
      <c r="AR100" s="51"/>
      <c r="AS100" s="51"/>
      <c r="AT100" s="51"/>
      <c r="AU100" s="51"/>
      <c r="AV100" s="51"/>
      <c r="AW100" s="51"/>
      <c r="AX100" s="51"/>
      <c r="AY100" s="51"/>
      <c r="BA100" s="86" t="s">
        <v>293</v>
      </c>
      <c r="BB100" s="95" t="s">
        <v>281</v>
      </c>
      <c r="BC100" s="117">
        <v>193.33</v>
      </c>
      <c r="BE100" s="105"/>
      <c r="BF100" s="105"/>
      <c r="BG100" s="109"/>
    </row>
    <row r="101" spans="1:59" s="42" customFormat="1" ht="174.75" customHeight="1">
      <c r="A101" s="224" t="s">
        <v>510</v>
      </c>
      <c r="B101" s="224"/>
      <c r="C101" s="224"/>
      <c r="D101" s="224"/>
      <c r="E101" s="224"/>
      <c r="F101" s="224"/>
      <c r="G101" s="224"/>
      <c r="H101" s="224"/>
      <c r="I101" s="224"/>
      <c r="J101" s="224"/>
      <c r="K101" s="224"/>
      <c r="L101" s="224"/>
      <c r="M101" s="224"/>
      <c r="N101" s="224"/>
      <c r="O101" s="224"/>
      <c r="P101" s="224"/>
      <c r="Q101" s="224"/>
      <c r="R101" s="224"/>
      <c r="S101" s="224"/>
      <c r="T101" s="224"/>
      <c r="U101" s="224"/>
      <c r="V101" s="224"/>
      <c r="W101" s="224"/>
      <c r="X101" s="224"/>
      <c r="Y101" s="224"/>
      <c r="Z101" s="224"/>
      <c r="AA101" s="224"/>
      <c r="AB101" s="224"/>
      <c r="AC101" s="224"/>
      <c r="AD101" s="224"/>
      <c r="AE101" s="224"/>
      <c r="AF101" s="224"/>
      <c r="AG101" s="224"/>
      <c r="AH101" s="224"/>
      <c r="AI101" s="224"/>
      <c r="AJ101" s="224"/>
      <c r="AK101" s="224"/>
      <c r="AL101" s="224"/>
      <c r="AM101" s="21"/>
      <c r="AN101" s="51"/>
      <c r="AO101" s="51"/>
      <c r="AP101" s="51"/>
      <c r="AQ101" s="51"/>
      <c r="AR101" s="51"/>
      <c r="AS101" s="51"/>
      <c r="AT101" s="51"/>
      <c r="AU101" s="51"/>
      <c r="AV101" s="51"/>
      <c r="AW101" s="51"/>
      <c r="AX101" s="51"/>
      <c r="AY101" s="51"/>
      <c r="BA101" s="87" t="s">
        <v>294</v>
      </c>
      <c r="BB101" s="93" t="s">
        <v>282</v>
      </c>
      <c r="BC101" s="118">
        <v>278.8</v>
      </c>
      <c r="BD101" s="98"/>
      <c r="BE101" s="107"/>
      <c r="BF101" s="107"/>
      <c r="BG101" s="108"/>
    </row>
    <row r="102" spans="1:59" s="114" customFormat="1" ht="12.75" customHeight="1">
      <c r="A102" s="278" t="s">
        <v>32</v>
      </c>
      <c r="B102" s="278"/>
      <c r="C102" s="278"/>
      <c r="D102" s="278"/>
      <c r="E102" s="278"/>
      <c r="F102" s="278"/>
      <c r="G102" s="278"/>
      <c r="H102" s="278"/>
      <c r="I102" s="278"/>
      <c r="J102" s="278"/>
      <c r="K102" s="278"/>
      <c r="L102" s="278"/>
      <c r="M102" s="278"/>
      <c r="N102" s="278"/>
      <c r="O102" s="278"/>
      <c r="P102" s="278"/>
      <c r="Q102" s="278"/>
      <c r="R102" s="278"/>
      <c r="S102" s="278"/>
      <c r="T102" s="278"/>
      <c r="U102" s="278"/>
      <c r="V102" s="278"/>
      <c r="W102" s="278"/>
      <c r="X102" s="278"/>
      <c r="Y102" s="278"/>
      <c r="Z102" s="278"/>
      <c r="AA102" s="278"/>
      <c r="AB102" s="278"/>
      <c r="AC102" s="278"/>
      <c r="AD102" s="278"/>
      <c r="AE102" s="278"/>
      <c r="AF102" s="278"/>
      <c r="AG102" s="278"/>
      <c r="AH102" s="278"/>
      <c r="AI102" s="278"/>
      <c r="AJ102" s="278"/>
      <c r="AK102" s="278"/>
      <c r="AL102" s="278"/>
      <c r="AM102" s="21"/>
      <c r="AN102" s="51"/>
      <c r="AO102" s="51"/>
      <c r="AP102" s="51"/>
      <c r="AQ102" s="51"/>
      <c r="AR102" s="51"/>
      <c r="AS102" s="51"/>
      <c r="AT102" s="51"/>
      <c r="AU102" s="51"/>
      <c r="AV102" s="51"/>
      <c r="AW102" s="51"/>
      <c r="AX102" s="51"/>
      <c r="AY102" s="51"/>
      <c r="BA102" s="86" t="s">
        <v>295</v>
      </c>
      <c r="BB102" s="95" t="s">
        <v>283</v>
      </c>
      <c r="BC102" s="117">
        <v>71.23</v>
      </c>
      <c r="BD102" s="98"/>
      <c r="BE102" s="115">
        <v>0</v>
      </c>
      <c r="BF102" s="115"/>
      <c r="BG102" s="116"/>
    </row>
    <row r="103" spans="1:59" s="42" customFormat="1" ht="12" customHeight="1">
      <c r="A103" s="279" t="s">
        <v>34</v>
      </c>
      <c r="B103" s="279"/>
      <c r="C103" s="279"/>
      <c r="D103" s="279"/>
      <c r="E103" s="279"/>
      <c r="F103" s="279"/>
      <c r="G103" s="279"/>
      <c r="H103" s="279"/>
      <c r="I103" s="279"/>
      <c r="J103" s="279"/>
      <c r="K103" s="279"/>
      <c r="L103" s="279"/>
      <c r="M103" s="279"/>
      <c r="N103" s="279"/>
      <c r="O103" s="279"/>
      <c r="P103" s="279"/>
      <c r="Q103" s="279"/>
      <c r="R103" s="279"/>
      <c r="S103" s="279"/>
      <c r="T103" s="279" t="s">
        <v>33</v>
      </c>
      <c r="U103" s="279"/>
      <c r="V103" s="279"/>
      <c r="W103" s="279"/>
      <c r="X103" s="279"/>
      <c r="Y103" s="279"/>
      <c r="Z103" s="279"/>
      <c r="AA103" s="279"/>
      <c r="AB103" s="279"/>
      <c r="AC103" s="279"/>
      <c r="AD103" s="279"/>
      <c r="AE103" s="279"/>
      <c r="AF103" s="279"/>
      <c r="AG103" s="279"/>
      <c r="AH103" s="279"/>
      <c r="AI103" s="279"/>
      <c r="AJ103" s="279"/>
      <c r="AK103" s="279"/>
      <c r="AL103" s="279"/>
      <c r="AM103" s="21"/>
      <c r="AN103" s="51"/>
      <c r="AO103" s="51"/>
      <c r="AP103" s="51"/>
      <c r="AQ103" s="51"/>
      <c r="AR103" s="51"/>
      <c r="AS103" s="51"/>
      <c r="AT103" s="51"/>
      <c r="AU103" s="51"/>
      <c r="AV103" s="51"/>
      <c r="AW103" s="51"/>
      <c r="AX103" s="51"/>
      <c r="AY103" s="51"/>
      <c r="AZ103" s="51"/>
      <c r="BA103" s="87" t="s">
        <v>296</v>
      </c>
      <c r="BB103" s="93" t="s">
        <v>284</v>
      </c>
      <c r="BC103" s="118">
        <v>101.75</v>
      </c>
      <c r="BE103" s="98"/>
      <c r="BF103" s="98"/>
      <c r="BG103" s="98"/>
    </row>
    <row r="104" spans="1:56" s="42" customFormat="1" ht="46.5" customHeight="1">
      <c r="A104" s="281">
        <f>A54</f>
        <v>0</v>
      </c>
      <c r="B104" s="281"/>
      <c r="C104" s="281"/>
      <c r="D104" s="281"/>
      <c r="E104" s="281"/>
      <c r="F104" s="281"/>
      <c r="G104" s="281"/>
      <c r="H104" s="281"/>
      <c r="I104" s="281"/>
      <c r="J104" s="281"/>
      <c r="K104" s="281"/>
      <c r="L104" s="281"/>
      <c r="M104" s="281"/>
      <c r="N104" s="281"/>
      <c r="O104" s="281"/>
      <c r="P104" s="281"/>
      <c r="Q104" s="281"/>
      <c r="R104" s="92"/>
      <c r="S104" s="72"/>
      <c r="T104" s="224" t="str">
        <f>VLOOKUP($W$6,$BA$2:$BG$37,2,0)</f>
        <v>Брестское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U104" s="224"/>
      <c r="V104" s="224"/>
      <c r="W104" s="224"/>
      <c r="X104" s="224"/>
      <c r="Y104" s="224"/>
      <c r="Z104" s="224"/>
      <c r="AA104" s="224"/>
      <c r="AB104" s="224"/>
      <c r="AC104" s="224"/>
      <c r="AD104" s="224"/>
      <c r="AE104" s="224"/>
      <c r="AF104" s="224"/>
      <c r="AG104" s="224"/>
      <c r="AH104" s="224"/>
      <c r="AI104" s="224"/>
      <c r="AJ104" s="224"/>
      <c r="AK104" s="224"/>
      <c r="AL104" s="224"/>
      <c r="AM104" s="90"/>
      <c r="AN104" s="51"/>
      <c r="AO104" s="51"/>
      <c r="AP104" s="51"/>
      <c r="AQ104" s="51"/>
      <c r="AR104" s="51"/>
      <c r="AS104" s="51"/>
      <c r="AT104" s="51"/>
      <c r="AU104" s="51"/>
      <c r="AV104" s="51"/>
      <c r="AW104" s="51"/>
      <c r="AX104" s="51"/>
      <c r="AY104" s="51"/>
      <c r="AZ104" s="51"/>
      <c r="BA104" s="119" t="s">
        <v>319</v>
      </c>
      <c r="BB104" s="94" t="s">
        <v>317</v>
      </c>
      <c r="BC104" s="120">
        <v>139.4</v>
      </c>
      <c r="BD104" s="114"/>
    </row>
    <row r="105" spans="1:59" s="42" customFormat="1" ht="8.25" customHeight="1">
      <c r="A105" s="286" t="s">
        <v>41</v>
      </c>
      <c r="B105" s="286"/>
      <c r="C105" s="286"/>
      <c r="D105" s="286"/>
      <c r="E105" s="286"/>
      <c r="F105" s="286"/>
      <c r="G105" s="286"/>
      <c r="H105" s="286"/>
      <c r="I105" s="286"/>
      <c r="J105" s="286"/>
      <c r="K105" s="286"/>
      <c r="L105" s="92"/>
      <c r="M105" s="92"/>
      <c r="N105" s="92"/>
      <c r="O105" s="92"/>
      <c r="P105" s="92"/>
      <c r="Q105" s="92"/>
      <c r="R105" s="90"/>
      <c r="S105" s="72"/>
      <c r="T105" s="224"/>
      <c r="U105" s="224"/>
      <c r="V105" s="224"/>
      <c r="W105" s="224"/>
      <c r="X105" s="224"/>
      <c r="Y105" s="224"/>
      <c r="Z105" s="224"/>
      <c r="AA105" s="224"/>
      <c r="AB105" s="224"/>
      <c r="AC105" s="224"/>
      <c r="AD105" s="224"/>
      <c r="AE105" s="224"/>
      <c r="AF105" s="224"/>
      <c r="AG105" s="224"/>
      <c r="AH105" s="224"/>
      <c r="AI105" s="224"/>
      <c r="AJ105" s="224"/>
      <c r="AK105" s="224"/>
      <c r="AL105" s="224"/>
      <c r="AM105" s="90"/>
      <c r="AN105" s="51"/>
      <c r="AO105" s="51"/>
      <c r="AP105" s="51"/>
      <c r="AQ105" s="51"/>
      <c r="AR105" s="51"/>
      <c r="AS105" s="51"/>
      <c r="AT105" s="51"/>
      <c r="AU105" s="51"/>
      <c r="AV105" s="51"/>
      <c r="AW105" s="51"/>
      <c r="AX105" s="51"/>
      <c r="AY105" s="51"/>
      <c r="AZ105" s="51"/>
      <c r="BA105" s="121" t="s">
        <v>320</v>
      </c>
      <c r="BB105" s="122" t="s">
        <v>318</v>
      </c>
      <c r="BC105" s="123">
        <v>149.37</v>
      </c>
      <c r="BE105" s="114"/>
      <c r="BF105" s="114"/>
      <c r="BG105" s="114"/>
    </row>
    <row r="106" spans="1:52" s="42" customFormat="1" ht="12.75" customHeight="1">
      <c r="A106" s="281" t="s">
        <v>37</v>
      </c>
      <c r="B106" s="281"/>
      <c r="C106" s="281"/>
      <c r="D106" s="281"/>
      <c r="E106" s="281"/>
      <c r="F106" s="281"/>
      <c r="G106" s="281"/>
      <c r="H106" s="281"/>
      <c r="I106" s="281"/>
      <c r="J106" s="281"/>
      <c r="K106" s="281"/>
      <c r="L106" s="281"/>
      <c r="M106" s="281"/>
      <c r="N106" s="281"/>
      <c r="O106" s="281"/>
      <c r="P106" s="281"/>
      <c r="Q106" s="281"/>
      <c r="R106" s="90"/>
      <c r="S106" s="72"/>
      <c r="T106" s="224"/>
      <c r="U106" s="224"/>
      <c r="V106" s="224"/>
      <c r="W106" s="224"/>
      <c r="X106" s="224"/>
      <c r="Y106" s="224"/>
      <c r="Z106" s="224"/>
      <c r="AA106" s="224"/>
      <c r="AB106" s="224"/>
      <c r="AC106" s="224"/>
      <c r="AD106" s="224"/>
      <c r="AE106" s="224"/>
      <c r="AF106" s="224"/>
      <c r="AG106" s="224"/>
      <c r="AH106" s="224"/>
      <c r="AI106" s="224"/>
      <c r="AJ106" s="224"/>
      <c r="AK106" s="224"/>
      <c r="AL106" s="224"/>
      <c r="AM106" s="21"/>
      <c r="AN106" s="51"/>
      <c r="AO106" s="51"/>
      <c r="AP106" s="51"/>
      <c r="AQ106" s="51"/>
      <c r="AR106" s="51"/>
      <c r="AS106" s="51"/>
      <c r="AT106" s="51"/>
      <c r="AU106" s="51"/>
      <c r="AV106" s="51"/>
      <c r="AW106" s="51"/>
      <c r="AX106" s="51"/>
      <c r="AY106" s="51"/>
      <c r="AZ106" s="51"/>
    </row>
    <row r="107" spans="1:52" s="42" customFormat="1" ht="15" customHeight="1">
      <c r="A107" s="281">
        <f>B36</f>
        <v>0</v>
      </c>
      <c r="B107" s="281"/>
      <c r="C107" s="281"/>
      <c r="D107" s="281"/>
      <c r="E107" s="281"/>
      <c r="F107" s="281"/>
      <c r="G107" s="281"/>
      <c r="H107" s="281"/>
      <c r="I107" s="281"/>
      <c r="J107" s="281"/>
      <c r="K107" s="281"/>
      <c r="L107" s="281"/>
      <c r="M107" s="281"/>
      <c r="N107" s="281"/>
      <c r="O107" s="281"/>
      <c r="P107" s="281"/>
      <c r="Q107" s="281"/>
      <c r="R107" s="90"/>
      <c r="S107" s="72"/>
      <c r="T107" s="224"/>
      <c r="U107" s="224"/>
      <c r="V107" s="224"/>
      <c r="W107" s="224"/>
      <c r="X107" s="224"/>
      <c r="Y107" s="224"/>
      <c r="Z107" s="224"/>
      <c r="AA107" s="224"/>
      <c r="AB107" s="224"/>
      <c r="AC107" s="224"/>
      <c r="AD107" s="224"/>
      <c r="AE107" s="224"/>
      <c r="AF107" s="224"/>
      <c r="AG107" s="224"/>
      <c r="AH107" s="224"/>
      <c r="AI107" s="224"/>
      <c r="AJ107" s="224"/>
      <c r="AK107" s="224"/>
      <c r="AL107" s="224"/>
      <c r="AM107" s="21"/>
      <c r="AN107" s="51"/>
      <c r="AO107" s="51"/>
      <c r="AP107" s="51"/>
      <c r="AQ107" s="51"/>
      <c r="AR107" s="51"/>
      <c r="AS107" s="51"/>
      <c r="AT107" s="51"/>
      <c r="AU107" s="51"/>
      <c r="AV107" s="51"/>
      <c r="AW107" s="51"/>
      <c r="AX107" s="51"/>
      <c r="AY107" s="51"/>
      <c r="AZ107" s="51"/>
    </row>
    <row r="108" spans="1:52" s="42" customFormat="1" ht="11.25" customHeight="1">
      <c r="A108" s="281" t="s">
        <v>39</v>
      </c>
      <c r="B108" s="281"/>
      <c r="C108" s="281"/>
      <c r="D108" s="281"/>
      <c r="E108" s="281"/>
      <c r="F108" s="281"/>
      <c r="G108" s="281"/>
      <c r="H108" s="281"/>
      <c r="I108" s="281"/>
      <c r="J108" s="281"/>
      <c r="K108" s="281"/>
      <c r="L108" s="281"/>
      <c r="M108" s="281"/>
      <c r="N108" s="281"/>
      <c r="O108" s="281"/>
      <c r="P108" s="281"/>
      <c r="Q108" s="281"/>
      <c r="R108" s="73"/>
      <c r="S108" s="72"/>
      <c r="T108" s="224"/>
      <c r="U108" s="224"/>
      <c r="V108" s="224"/>
      <c r="W108" s="224"/>
      <c r="X108" s="224"/>
      <c r="Y108" s="224"/>
      <c r="Z108" s="224"/>
      <c r="AA108" s="224"/>
      <c r="AB108" s="224"/>
      <c r="AC108" s="224"/>
      <c r="AD108" s="224"/>
      <c r="AE108" s="224"/>
      <c r="AF108" s="224"/>
      <c r="AG108" s="224"/>
      <c r="AH108" s="224"/>
      <c r="AI108" s="224"/>
      <c r="AJ108" s="224"/>
      <c r="AK108" s="224"/>
      <c r="AL108" s="224"/>
      <c r="AM108" s="76"/>
      <c r="AN108" s="51"/>
      <c r="AO108" s="51"/>
      <c r="AP108" s="51"/>
      <c r="AQ108" s="51"/>
      <c r="AR108" s="51"/>
      <c r="AS108" s="51"/>
      <c r="AT108" s="51"/>
      <c r="AU108" s="51"/>
      <c r="AV108" s="51"/>
      <c r="AW108" s="51"/>
      <c r="AX108" s="51"/>
      <c r="AY108" s="51"/>
      <c r="AZ108" s="51"/>
    </row>
    <row r="109" spans="1:59" s="74" customFormat="1" ht="30.75" customHeight="1">
      <c r="A109" s="281">
        <f>B38</f>
        <v>0</v>
      </c>
      <c r="B109" s="281"/>
      <c r="C109" s="281"/>
      <c r="D109" s="281"/>
      <c r="E109" s="281"/>
      <c r="F109" s="281"/>
      <c r="G109" s="281"/>
      <c r="H109" s="281"/>
      <c r="I109" s="281"/>
      <c r="J109" s="281"/>
      <c r="K109" s="281"/>
      <c r="L109" s="281"/>
      <c r="M109" s="281"/>
      <c r="N109" s="281"/>
      <c r="O109" s="281"/>
      <c r="P109" s="281"/>
      <c r="Q109" s="281"/>
      <c r="R109" s="89"/>
      <c r="S109" s="76"/>
      <c r="T109" s="224"/>
      <c r="U109" s="224"/>
      <c r="V109" s="224"/>
      <c r="W109" s="224"/>
      <c r="X109" s="224"/>
      <c r="Y109" s="224"/>
      <c r="Z109" s="224"/>
      <c r="AA109" s="224"/>
      <c r="AB109" s="224"/>
      <c r="AC109" s="224"/>
      <c r="AD109" s="224"/>
      <c r="AE109" s="224"/>
      <c r="AF109" s="224"/>
      <c r="AG109" s="224"/>
      <c r="AH109" s="224"/>
      <c r="AI109" s="224"/>
      <c r="AJ109" s="224"/>
      <c r="AK109" s="224"/>
      <c r="AL109" s="224"/>
      <c r="AM109" s="89"/>
      <c r="AN109" s="51"/>
      <c r="AO109" s="51"/>
      <c r="AP109" s="51"/>
      <c r="AQ109" s="51"/>
      <c r="AR109" s="51"/>
      <c r="AS109" s="51"/>
      <c r="AT109" s="51"/>
      <c r="AU109" s="51"/>
      <c r="AV109" s="51"/>
      <c r="AW109" s="51"/>
      <c r="AX109" s="51"/>
      <c r="AY109" s="51"/>
      <c r="AZ109" s="51"/>
      <c r="BE109" s="42"/>
      <c r="BF109" s="42"/>
      <c r="BG109" s="42"/>
    </row>
    <row r="110" spans="1:59" s="42" customFormat="1" ht="14.25" customHeight="1">
      <c r="A110" s="281"/>
      <c r="B110" s="281"/>
      <c r="C110" s="281"/>
      <c r="D110" s="281"/>
      <c r="E110" s="281"/>
      <c r="F110" s="281"/>
      <c r="G110" s="281"/>
      <c r="H110" s="281"/>
      <c r="I110" s="281"/>
      <c r="J110" s="281"/>
      <c r="K110" s="281"/>
      <c r="L110" s="281"/>
      <c r="M110" s="281"/>
      <c r="N110" s="281"/>
      <c r="O110" s="281"/>
      <c r="P110" s="281"/>
      <c r="Q110" s="281"/>
      <c r="R110" s="90"/>
      <c r="S110" s="72"/>
      <c r="T110" s="224"/>
      <c r="U110" s="224"/>
      <c r="V110" s="224"/>
      <c r="W110" s="224"/>
      <c r="X110" s="224"/>
      <c r="Y110" s="224"/>
      <c r="Z110" s="224"/>
      <c r="AA110" s="224"/>
      <c r="AB110" s="224"/>
      <c r="AC110" s="224"/>
      <c r="AD110" s="224"/>
      <c r="AE110" s="224"/>
      <c r="AF110" s="224"/>
      <c r="AG110" s="224"/>
      <c r="AH110" s="224"/>
      <c r="AI110" s="224"/>
      <c r="AJ110" s="224"/>
      <c r="AK110" s="224"/>
      <c r="AL110" s="224"/>
      <c r="AM110" s="21"/>
      <c r="AN110" s="51"/>
      <c r="AO110" s="51"/>
      <c r="AP110" s="51"/>
      <c r="AQ110" s="51"/>
      <c r="AR110" s="51"/>
      <c r="AS110" s="51"/>
      <c r="AT110" s="51"/>
      <c r="AU110" s="51"/>
      <c r="AV110" s="51"/>
      <c r="AW110" s="51"/>
      <c r="AX110" s="51"/>
      <c r="AY110" s="51"/>
      <c r="AZ110" s="51"/>
      <c r="BE110" s="74"/>
      <c r="BF110" s="74"/>
      <c r="BG110" s="74"/>
    </row>
    <row r="111" spans="1:52" s="42" customFormat="1" ht="13.5" customHeight="1">
      <c r="A111" s="281"/>
      <c r="B111" s="281"/>
      <c r="C111" s="281"/>
      <c r="D111" s="281"/>
      <c r="E111" s="281"/>
      <c r="F111" s="281"/>
      <c r="G111" s="281"/>
      <c r="H111" s="281"/>
      <c r="I111" s="281"/>
      <c r="J111" s="281"/>
      <c r="K111" s="281"/>
      <c r="L111" s="281"/>
      <c r="M111" s="281"/>
      <c r="N111" s="281"/>
      <c r="O111" s="281"/>
      <c r="P111" s="281"/>
      <c r="Q111" s="281"/>
      <c r="R111" s="90"/>
      <c r="S111" s="72"/>
      <c r="T111" s="224"/>
      <c r="U111" s="224"/>
      <c r="V111" s="224"/>
      <c r="W111" s="224"/>
      <c r="X111" s="224"/>
      <c r="Y111" s="224"/>
      <c r="Z111" s="224"/>
      <c r="AA111" s="224"/>
      <c r="AB111" s="224"/>
      <c r="AC111" s="224"/>
      <c r="AD111" s="224"/>
      <c r="AE111" s="224"/>
      <c r="AF111" s="224"/>
      <c r="AG111" s="224"/>
      <c r="AH111" s="224"/>
      <c r="AI111" s="224"/>
      <c r="AJ111" s="224"/>
      <c r="AK111" s="224"/>
      <c r="AL111" s="224"/>
      <c r="AM111" s="21"/>
      <c r="AN111" s="51"/>
      <c r="AO111" s="51"/>
      <c r="AP111" s="51"/>
      <c r="AQ111" s="51"/>
      <c r="AR111" s="51"/>
      <c r="AS111" s="51"/>
      <c r="AT111" s="51"/>
      <c r="AU111" s="51"/>
      <c r="AV111" s="51"/>
      <c r="AW111" s="51"/>
      <c r="AX111" s="51"/>
      <c r="AY111" s="51"/>
      <c r="AZ111" s="51"/>
    </row>
    <row r="112" spans="1:52" s="42" customFormat="1" ht="15" customHeight="1">
      <c r="A112" s="281"/>
      <c r="B112" s="281"/>
      <c r="C112" s="281"/>
      <c r="D112" s="281"/>
      <c r="E112" s="281"/>
      <c r="F112" s="281"/>
      <c r="G112" s="281"/>
      <c r="H112" s="281"/>
      <c r="I112" s="281"/>
      <c r="J112" s="281"/>
      <c r="K112" s="281"/>
      <c r="L112" s="281"/>
      <c r="M112" s="281"/>
      <c r="N112" s="281"/>
      <c r="O112" s="281"/>
      <c r="P112" s="281"/>
      <c r="Q112" s="281"/>
      <c r="R112" s="90"/>
      <c r="S112" s="72"/>
      <c r="T112" s="224"/>
      <c r="U112" s="224"/>
      <c r="V112" s="224"/>
      <c r="W112" s="224"/>
      <c r="X112" s="224"/>
      <c r="Y112" s="224"/>
      <c r="Z112" s="224"/>
      <c r="AA112" s="224"/>
      <c r="AB112" s="224"/>
      <c r="AC112" s="224"/>
      <c r="AD112" s="224"/>
      <c r="AE112" s="224"/>
      <c r="AF112" s="224"/>
      <c r="AG112" s="224"/>
      <c r="AH112" s="224"/>
      <c r="AI112" s="224"/>
      <c r="AJ112" s="224"/>
      <c r="AK112" s="224"/>
      <c r="AL112" s="224"/>
      <c r="AM112" s="21"/>
      <c r="AN112" s="51"/>
      <c r="AO112" s="51"/>
      <c r="AP112" s="51"/>
      <c r="AQ112" s="51"/>
      <c r="AR112" s="51"/>
      <c r="AS112" s="51"/>
      <c r="AT112" s="51"/>
      <c r="AU112" s="51"/>
      <c r="AV112" s="51"/>
      <c r="AW112" s="51"/>
      <c r="AX112" s="51"/>
      <c r="AY112" s="51"/>
      <c r="AZ112" s="51"/>
    </row>
    <row r="113" spans="1:52" s="42" customFormat="1" ht="15" customHeight="1">
      <c r="A113" s="281"/>
      <c r="B113" s="281"/>
      <c r="C113" s="281"/>
      <c r="D113" s="281"/>
      <c r="E113" s="281"/>
      <c r="F113" s="281"/>
      <c r="G113" s="281"/>
      <c r="H113" s="281"/>
      <c r="I113" s="281"/>
      <c r="J113" s="281"/>
      <c r="K113" s="281"/>
      <c r="L113" s="281"/>
      <c r="M113" s="281"/>
      <c r="N113" s="281"/>
      <c r="O113" s="281"/>
      <c r="P113" s="281"/>
      <c r="Q113" s="281"/>
      <c r="R113" s="90"/>
      <c r="S113" s="72"/>
      <c r="T113" s="224"/>
      <c r="U113" s="224"/>
      <c r="V113" s="224"/>
      <c r="W113" s="224"/>
      <c r="X113" s="224"/>
      <c r="Y113" s="224"/>
      <c r="Z113" s="224"/>
      <c r="AA113" s="224"/>
      <c r="AB113" s="224"/>
      <c r="AC113" s="224"/>
      <c r="AD113" s="224"/>
      <c r="AE113" s="224"/>
      <c r="AF113" s="224"/>
      <c r="AG113" s="224"/>
      <c r="AH113" s="224"/>
      <c r="AI113" s="224"/>
      <c r="AJ113" s="224"/>
      <c r="AK113" s="224"/>
      <c r="AL113" s="224"/>
      <c r="AM113" s="21"/>
      <c r="AN113" s="51"/>
      <c r="AO113" s="51"/>
      <c r="AP113" s="51"/>
      <c r="AQ113" s="51"/>
      <c r="AR113" s="51"/>
      <c r="AS113" s="51"/>
      <c r="AT113" s="51"/>
      <c r="AU113" s="51"/>
      <c r="AV113" s="51"/>
      <c r="AW113" s="51"/>
      <c r="AX113" s="51"/>
      <c r="AY113" s="51"/>
      <c r="AZ113" s="51"/>
    </row>
    <row r="114" spans="1:52" s="42" customFormat="1" ht="10.5" customHeight="1">
      <c r="A114" s="281"/>
      <c r="B114" s="281"/>
      <c r="C114" s="281"/>
      <c r="D114" s="281"/>
      <c r="E114" s="281"/>
      <c r="F114" s="281"/>
      <c r="G114" s="281"/>
      <c r="H114" s="281"/>
      <c r="I114" s="281"/>
      <c r="J114" s="281"/>
      <c r="K114" s="281"/>
      <c r="L114" s="281"/>
      <c r="M114" s="281"/>
      <c r="N114" s="281"/>
      <c r="O114" s="281"/>
      <c r="P114" s="281"/>
      <c r="Q114" s="281"/>
      <c r="R114" s="90"/>
      <c r="S114" s="72"/>
      <c r="T114" s="76"/>
      <c r="U114" s="76"/>
      <c r="V114" s="76"/>
      <c r="W114" s="76"/>
      <c r="X114" s="76"/>
      <c r="Y114" s="76"/>
      <c r="Z114" s="76"/>
      <c r="AA114" s="76"/>
      <c r="AB114" s="76"/>
      <c r="AC114" s="76"/>
      <c r="AD114" s="76"/>
      <c r="AE114" s="76"/>
      <c r="AF114" s="76"/>
      <c r="AG114" s="76"/>
      <c r="AH114" s="76"/>
      <c r="AI114" s="76"/>
      <c r="AJ114" s="76"/>
      <c r="AK114" s="76"/>
      <c r="AL114" s="76"/>
      <c r="AM114" s="21"/>
      <c r="AN114" s="51"/>
      <c r="AO114" s="51"/>
      <c r="AP114" s="51"/>
      <c r="AQ114" s="51"/>
      <c r="AR114" s="51"/>
      <c r="AS114" s="51"/>
      <c r="AT114" s="51"/>
      <c r="AU114" s="51"/>
      <c r="AV114" s="51"/>
      <c r="AW114" s="51"/>
      <c r="AX114" s="51"/>
      <c r="AY114" s="51"/>
      <c r="AZ114" s="51"/>
    </row>
    <row r="115" spans="1:52" s="42" customFormat="1" ht="1.5" customHeight="1">
      <c r="A115" s="75"/>
      <c r="B115" s="75"/>
      <c r="C115" s="75"/>
      <c r="D115" s="75"/>
      <c r="E115" s="75"/>
      <c r="F115" s="75"/>
      <c r="G115" s="75"/>
      <c r="H115" s="75"/>
      <c r="I115" s="75"/>
      <c r="J115" s="75"/>
      <c r="K115" s="75"/>
      <c r="L115" s="75"/>
      <c r="M115" s="75"/>
      <c r="N115" s="75"/>
      <c r="O115" s="75"/>
      <c r="P115" s="75"/>
      <c r="Q115" s="75"/>
      <c r="R115" s="90"/>
      <c r="S115" s="21"/>
      <c r="T115" s="54"/>
      <c r="U115" s="21"/>
      <c r="V115" s="21"/>
      <c r="W115" s="21"/>
      <c r="X115" s="21"/>
      <c r="Y115" s="21"/>
      <c r="Z115" s="21"/>
      <c r="AA115" s="21"/>
      <c r="AB115" s="21"/>
      <c r="AC115" s="21"/>
      <c r="AD115" s="21"/>
      <c r="AE115" s="21"/>
      <c r="AF115" s="21"/>
      <c r="AG115" s="21"/>
      <c r="AH115" s="21"/>
      <c r="AI115" s="21"/>
      <c r="AJ115" s="21"/>
      <c r="AK115" s="21"/>
      <c r="AL115" s="21"/>
      <c r="AM115" s="21"/>
      <c r="AN115" s="51"/>
      <c r="AO115" s="51"/>
      <c r="AP115" s="51"/>
      <c r="AQ115" s="51"/>
      <c r="AR115" s="51"/>
      <c r="AS115" s="51"/>
      <c r="AT115" s="51"/>
      <c r="AU115" s="51"/>
      <c r="AV115" s="51"/>
      <c r="AW115" s="51"/>
      <c r="AX115" s="51"/>
      <c r="AY115" s="51"/>
      <c r="AZ115" s="51"/>
    </row>
    <row r="116" spans="1:52" s="42" customFormat="1" ht="15.75" customHeight="1">
      <c r="A116" s="132"/>
      <c r="B116" s="132"/>
      <c r="C116" s="132"/>
      <c r="D116" s="132"/>
      <c r="E116" s="132"/>
      <c r="F116" s="132"/>
      <c r="G116" s="132"/>
      <c r="H116" s="132"/>
      <c r="I116" s="132"/>
      <c r="J116" s="132"/>
      <c r="K116" s="132"/>
      <c r="L116" s="132"/>
      <c r="M116" s="132"/>
      <c r="N116" s="132"/>
      <c r="O116" s="132"/>
      <c r="P116" s="132"/>
      <c r="Q116" s="132"/>
      <c r="R116" s="90"/>
      <c r="S116" s="21"/>
      <c r="T116" s="240" t="str">
        <f>VLOOKUP($W$6,$BA$2:$BG$37,6,0)</f>
        <v>Начальник Брестского областного 
управления Госпромнадзора
___________________________ И.Г.Калишук</v>
      </c>
      <c r="U116" s="240"/>
      <c r="V116" s="240"/>
      <c r="W116" s="240"/>
      <c r="X116" s="240"/>
      <c r="Y116" s="240"/>
      <c r="Z116" s="240"/>
      <c r="AA116" s="240"/>
      <c r="AB116" s="240"/>
      <c r="AC116" s="240"/>
      <c r="AD116" s="240"/>
      <c r="AE116" s="240"/>
      <c r="AF116" s="240"/>
      <c r="AG116" s="240"/>
      <c r="AH116" s="240"/>
      <c r="AI116" s="240"/>
      <c r="AJ116" s="240"/>
      <c r="AK116" s="240"/>
      <c r="AL116" s="240"/>
      <c r="AM116" s="21"/>
      <c r="AN116" s="51"/>
      <c r="AO116" s="51"/>
      <c r="AP116" s="51"/>
      <c r="AQ116" s="51"/>
      <c r="AR116" s="51"/>
      <c r="AS116" s="51"/>
      <c r="AT116" s="51"/>
      <c r="AU116" s="51"/>
      <c r="AV116" s="51"/>
      <c r="AW116" s="51"/>
      <c r="AX116" s="51"/>
      <c r="AY116" s="51"/>
      <c r="AZ116" s="51"/>
    </row>
    <row r="117" spans="1:52" s="42" customFormat="1" ht="31.5" customHeight="1">
      <c r="A117" s="132"/>
      <c r="B117" s="132"/>
      <c r="C117" s="132"/>
      <c r="D117" s="132"/>
      <c r="E117" s="132"/>
      <c r="F117" s="132"/>
      <c r="G117" s="132"/>
      <c r="H117" s="132"/>
      <c r="I117" s="132"/>
      <c r="J117" s="132"/>
      <c r="K117" s="132"/>
      <c r="L117" s="132"/>
      <c r="M117" s="132"/>
      <c r="N117" s="132"/>
      <c r="O117" s="132"/>
      <c r="P117" s="132"/>
      <c r="Q117" s="132"/>
      <c r="R117" s="21"/>
      <c r="S117" s="21"/>
      <c r="T117" s="240"/>
      <c r="U117" s="240"/>
      <c r="V117" s="240"/>
      <c r="W117" s="240"/>
      <c r="X117" s="240"/>
      <c r="Y117" s="240"/>
      <c r="Z117" s="240"/>
      <c r="AA117" s="240"/>
      <c r="AB117" s="240"/>
      <c r="AC117" s="240"/>
      <c r="AD117" s="240"/>
      <c r="AE117" s="240"/>
      <c r="AF117" s="240"/>
      <c r="AG117" s="240"/>
      <c r="AH117" s="240"/>
      <c r="AI117" s="240"/>
      <c r="AJ117" s="240"/>
      <c r="AK117" s="240"/>
      <c r="AL117" s="240"/>
      <c r="AM117" s="21"/>
      <c r="AN117" s="51"/>
      <c r="AO117" s="51"/>
      <c r="AP117" s="51"/>
      <c r="AQ117" s="51"/>
      <c r="AR117" s="51"/>
      <c r="AS117" s="51"/>
      <c r="AT117" s="51"/>
      <c r="AU117" s="51"/>
      <c r="AV117" s="51"/>
      <c r="AW117" s="51"/>
      <c r="AX117" s="51"/>
      <c r="AY117" s="51"/>
      <c r="AZ117" s="51"/>
    </row>
    <row r="118" spans="1:59" ht="8.25" customHeight="1">
      <c r="A118" s="68"/>
      <c r="B118" s="39" t="s">
        <v>35</v>
      </c>
      <c r="C118" s="26"/>
      <c r="D118" s="26"/>
      <c r="E118" s="26"/>
      <c r="F118" s="26"/>
      <c r="G118" s="26"/>
      <c r="H118" s="26"/>
      <c r="I118" s="26"/>
      <c r="J118" s="26"/>
      <c r="K118" s="26"/>
      <c r="L118" s="26"/>
      <c r="M118" s="26"/>
      <c r="N118" s="26"/>
      <c r="O118" s="26"/>
      <c r="P118" s="26"/>
      <c r="Q118" s="26"/>
      <c r="R118" s="26"/>
      <c r="S118" s="21"/>
      <c r="T118" s="240"/>
      <c r="U118" s="240"/>
      <c r="V118" s="240"/>
      <c r="W118" s="240"/>
      <c r="X118" s="240"/>
      <c r="Y118" s="240"/>
      <c r="Z118" s="240"/>
      <c r="AA118" s="240"/>
      <c r="AB118" s="240"/>
      <c r="AC118" s="240"/>
      <c r="AD118" s="240"/>
      <c r="AE118" s="240"/>
      <c r="AF118" s="240"/>
      <c r="AG118" s="240"/>
      <c r="AH118" s="240"/>
      <c r="AI118" s="240"/>
      <c r="AJ118" s="240"/>
      <c r="AK118" s="240"/>
      <c r="AL118" s="240"/>
      <c r="AM118" s="26"/>
      <c r="AN118" s="51"/>
      <c r="AO118" s="51"/>
      <c r="AP118" s="51"/>
      <c r="AQ118" s="51"/>
      <c r="AR118" s="51"/>
      <c r="AS118" s="51"/>
      <c r="AT118" s="51"/>
      <c r="AU118" s="51"/>
      <c r="AV118" s="51"/>
      <c r="AW118" s="51"/>
      <c r="AX118" s="51"/>
      <c r="AY118" s="51"/>
      <c r="AZ118" s="51"/>
      <c r="BE118" s="42"/>
      <c r="BF118" s="42"/>
      <c r="BG118" s="42"/>
    </row>
    <row r="119" spans="1:52" ht="12" customHeight="1">
      <c r="A119" s="280"/>
      <c r="B119" s="280"/>
      <c r="C119" s="280"/>
      <c r="D119" s="280"/>
      <c r="E119" s="280"/>
      <c r="F119" s="280"/>
      <c r="G119" s="280"/>
      <c r="H119" s="26"/>
      <c r="I119" s="26"/>
      <c r="J119" s="26"/>
      <c r="K119" s="161"/>
      <c r="L119" s="161"/>
      <c r="M119" s="161"/>
      <c r="N119" s="161"/>
      <c r="O119" s="161"/>
      <c r="P119" s="161"/>
      <c r="Q119" s="161"/>
      <c r="R119" s="161"/>
      <c r="S119" s="21"/>
      <c r="T119" s="240"/>
      <c r="U119" s="240"/>
      <c r="V119" s="240"/>
      <c r="W119" s="240"/>
      <c r="X119" s="240"/>
      <c r="Y119" s="240"/>
      <c r="Z119" s="240"/>
      <c r="AA119" s="240"/>
      <c r="AB119" s="240"/>
      <c r="AC119" s="240"/>
      <c r="AD119" s="240"/>
      <c r="AE119" s="240"/>
      <c r="AF119" s="240"/>
      <c r="AG119" s="240"/>
      <c r="AH119" s="240"/>
      <c r="AI119" s="240"/>
      <c r="AJ119" s="240"/>
      <c r="AK119" s="240"/>
      <c r="AL119" s="240"/>
      <c r="AM119" s="26"/>
      <c r="AN119" s="51"/>
      <c r="AO119" s="51"/>
      <c r="AP119" s="51"/>
      <c r="AQ119" s="51"/>
      <c r="AR119" s="51"/>
      <c r="AS119" s="51"/>
      <c r="AT119" s="51"/>
      <c r="AU119" s="51"/>
      <c r="AV119" s="51"/>
      <c r="AW119" s="51"/>
      <c r="AX119" s="51"/>
      <c r="AY119" s="51"/>
      <c r="AZ119" s="51"/>
    </row>
    <row r="120" spans="1:59" s="31" customFormat="1" ht="15">
      <c r="A120" s="30"/>
      <c r="B120" s="30"/>
      <c r="C120" s="39" t="s">
        <v>11</v>
      </c>
      <c r="D120" s="30"/>
      <c r="E120" s="30"/>
      <c r="F120" s="30"/>
      <c r="G120" s="30"/>
      <c r="H120" s="30"/>
      <c r="I120" s="30"/>
      <c r="J120" s="30"/>
      <c r="K120" s="23"/>
      <c r="L120" s="23" t="s">
        <v>36</v>
      </c>
      <c r="M120" s="23"/>
      <c r="N120" s="24"/>
      <c r="O120" s="23"/>
      <c r="P120" s="23"/>
      <c r="Q120" s="23"/>
      <c r="R120" s="23"/>
      <c r="S120" s="23"/>
      <c r="T120" s="240"/>
      <c r="U120" s="240"/>
      <c r="V120" s="240"/>
      <c r="W120" s="240"/>
      <c r="X120" s="240"/>
      <c r="Y120" s="240"/>
      <c r="Z120" s="240"/>
      <c r="AA120" s="240"/>
      <c r="AB120" s="240"/>
      <c r="AC120" s="240"/>
      <c r="AD120" s="240"/>
      <c r="AE120" s="240"/>
      <c r="AF120" s="240"/>
      <c r="AG120" s="240"/>
      <c r="AH120" s="240"/>
      <c r="AI120" s="240"/>
      <c r="AJ120" s="240"/>
      <c r="AK120" s="240"/>
      <c r="AL120" s="240"/>
      <c r="AM120" s="30"/>
      <c r="AN120" s="51"/>
      <c r="AO120" s="51"/>
      <c r="AP120" s="51"/>
      <c r="AQ120" s="51"/>
      <c r="AR120" s="51"/>
      <c r="AS120" s="51"/>
      <c r="AT120" s="51"/>
      <c r="AU120" s="51"/>
      <c r="AV120" s="51"/>
      <c r="AW120" s="51"/>
      <c r="AX120" s="51"/>
      <c r="AY120" s="51"/>
      <c r="AZ120" s="51"/>
      <c r="BE120" s="25"/>
      <c r="BF120" s="25"/>
      <c r="BG120" s="25"/>
    </row>
    <row r="121" spans="1:59" ht="9" customHeight="1">
      <c r="A121" s="280"/>
      <c r="B121" s="280"/>
      <c r="C121" s="280"/>
      <c r="D121" s="280"/>
      <c r="E121" s="280"/>
      <c r="F121" s="280"/>
      <c r="G121" s="280"/>
      <c r="H121" s="280"/>
      <c r="I121" s="280"/>
      <c r="J121" s="26" t="s">
        <v>5</v>
      </c>
      <c r="K121" s="26"/>
      <c r="L121" s="26"/>
      <c r="M121" s="26"/>
      <c r="N121" s="26"/>
      <c r="O121" s="26"/>
      <c r="P121" s="26"/>
      <c r="Q121" s="26"/>
      <c r="R121" s="26"/>
      <c r="S121" s="21"/>
      <c r="T121" s="280"/>
      <c r="U121" s="280"/>
      <c r="V121" s="280"/>
      <c r="W121" s="280"/>
      <c r="X121" s="280"/>
      <c r="Y121" s="280"/>
      <c r="Z121" s="280"/>
      <c r="AA121" s="280"/>
      <c r="AB121" s="280"/>
      <c r="AC121" s="26" t="s">
        <v>5</v>
      </c>
      <c r="AD121" s="26"/>
      <c r="AE121" s="26"/>
      <c r="AF121" s="26"/>
      <c r="AG121" s="26"/>
      <c r="AH121" s="26"/>
      <c r="AI121" s="26"/>
      <c r="AJ121" s="26"/>
      <c r="AK121" s="26"/>
      <c r="AL121" s="26"/>
      <c r="AM121" s="26"/>
      <c r="AN121" s="51"/>
      <c r="AO121" s="51"/>
      <c r="AP121" s="51"/>
      <c r="AQ121" s="51"/>
      <c r="AR121" s="51"/>
      <c r="AS121" s="51"/>
      <c r="AT121" s="51"/>
      <c r="AU121" s="51"/>
      <c r="AV121" s="51"/>
      <c r="AW121" s="51"/>
      <c r="AX121" s="51"/>
      <c r="AY121" s="51"/>
      <c r="AZ121" s="51"/>
      <c r="BE121" s="31"/>
      <c r="BF121" s="31"/>
      <c r="BG121" s="31"/>
    </row>
    <row r="122" spans="1:52" ht="9.75" customHeight="1">
      <c r="A122" s="39" t="s">
        <v>12</v>
      </c>
      <c r="B122" s="26"/>
      <c r="C122" s="26"/>
      <c r="D122" s="26"/>
      <c r="E122" s="26"/>
      <c r="F122" s="26"/>
      <c r="G122" s="26"/>
      <c r="H122" s="26"/>
      <c r="I122" s="26"/>
      <c r="J122" s="26"/>
      <c r="K122" s="26"/>
      <c r="L122" s="26"/>
      <c r="M122" s="26"/>
      <c r="N122" s="26"/>
      <c r="O122" s="26"/>
      <c r="P122" s="26"/>
      <c r="Q122" s="26"/>
      <c r="R122" s="26"/>
      <c r="S122" s="21"/>
      <c r="T122" s="39" t="s">
        <v>12</v>
      </c>
      <c r="U122" s="26"/>
      <c r="V122" s="26"/>
      <c r="W122" s="26"/>
      <c r="X122" s="26"/>
      <c r="Y122" s="26"/>
      <c r="Z122" s="26"/>
      <c r="AA122" s="26"/>
      <c r="AB122" s="26"/>
      <c r="AC122" s="26"/>
      <c r="AD122" s="26"/>
      <c r="AE122" s="26"/>
      <c r="AF122" s="26"/>
      <c r="AG122" s="26"/>
      <c r="AH122" s="26"/>
      <c r="AI122" s="26"/>
      <c r="AJ122" s="26"/>
      <c r="AK122" s="26"/>
      <c r="AL122" s="26"/>
      <c r="AM122" s="26"/>
      <c r="AN122" s="51"/>
      <c r="AO122" s="51"/>
      <c r="AP122" s="51"/>
      <c r="AQ122" s="51"/>
      <c r="AR122" s="51"/>
      <c r="AS122" s="51"/>
      <c r="AT122" s="51"/>
      <c r="AU122" s="51"/>
      <c r="AV122" s="51"/>
      <c r="AW122" s="51"/>
      <c r="AX122" s="51"/>
      <c r="AY122" s="51"/>
      <c r="AZ122" s="51"/>
    </row>
    <row r="123" spans="1:52" ht="5.25" customHeight="1">
      <c r="A123" s="16"/>
      <c r="B123" s="16"/>
      <c r="C123" s="16"/>
      <c r="D123" s="16"/>
      <c r="E123" s="16"/>
      <c r="F123" s="16"/>
      <c r="G123" s="16"/>
      <c r="H123" s="16"/>
      <c r="I123" s="16"/>
      <c r="J123" s="16"/>
      <c r="K123" s="16"/>
      <c r="L123" s="16"/>
      <c r="M123" s="16"/>
      <c r="N123" s="16"/>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51"/>
      <c r="AO123" s="51"/>
      <c r="AP123" s="51"/>
      <c r="AQ123" s="51"/>
      <c r="AR123" s="51"/>
      <c r="AS123" s="51"/>
      <c r="AT123" s="51"/>
      <c r="AU123" s="51"/>
      <c r="AV123" s="51"/>
      <c r="AW123" s="51"/>
      <c r="AX123" s="51"/>
      <c r="AY123" s="51"/>
      <c r="AZ123" s="51"/>
    </row>
    <row r="124" spans="1:52" s="42" customFormat="1" ht="15" customHeight="1">
      <c r="A124" s="234" t="s">
        <v>0</v>
      </c>
      <c r="B124" s="234"/>
      <c r="C124" s="234"/>
      <c r="D124" s="234"/>
      <c r="E124" s="234"/>
      <c r="F124" s="234"/>
      <c r="G124" s="234"/>
      <c r="H124" s="234"/>
      <c r="I124" s="234"/>
      <c r="J124" s="234"/>
      <c r="K124" s="234"/>
      <c r="L124" s="234"/>
      <c r="M124" s="234"/>
      <c r="N124" s="234"/>
      <c r="O124" s="13"/>
      <c r="P124" s="13"/>
      <c r="Q124" s="13"/>
      <c r="R124" s="292" t="s">
        <v>1</v>
      </c>
      <c r="S124" s="292"/>
      <c r="T124" s="292"/>
      <c r="U124" s="292"/>
      <c r="V124" s="292"/>
      <c r="W124" s="292"/>
      <c r="X124" s="292"/>
      <c r="Y124" s="292"/>
      <c r="Z124" s="292"/>
      <c r="AA124" s="292"/>
      <c r="AB124" s="292"/>
      <c r="AC124" s="292"/>
      <c r="AD124" s="292"/>
      <c r="AE124" s="292"/>
      <c r="AF124" s="292"/>
      <c r="AG124" s="292"/>
      <c r="AH124" s="292"/>
      <c r="AI124" s="292"/>
      <c r="AJ124" s="292"/>
      <c r="AK124" s="292"/>
      <c r="AL124" s="292"/>
      <c r="AM124" s="13"/>
      <c r="AN124" s="51"/>
      <c r="AO124" s="51"/>
      <c r="AP124" s="51"/>
      <c r="AQ124" s="51"/>
      <c r="AR124" s="51"/>
      <c r="AS124" s="51"/>
      <c r="AT124" s="51"/>
      <c r="AU124" s="51"/>
      <c r="AV124" s="51"/>
      <c r="AW124" s="51"/>
      <c r="AX124" s="51"/>
      <c r="AY124" s="51"/>
      <c r="AZ124" s="51"/>
    </row>
    <row r="125" spans="1:52" s="42" customFormat="1" ht="15" customHeight="1">
      <c r="A125" s="204" t="str">
        <f>VLOOKUP($W$6,$BA$2:$BG$27,3,0)</f>
        <v>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B125" s="204"/>
      <c r="C125" s="204"/>
      <c r="D125" s="204"/>
      <c r="E125" s="204"/>
      <c r="F125" s="204"/>
      <c r="G125" s="204"/>
      <c r="H125" s="204"/>
      <c r="I125" s="204"/>
      <c r="J125" s="204"/>
      <c r="K125" s="204"/>
      <c r="L125" s="204"/>
      <c r="M125" s="204"/>
      <c r="N125" s="204"/>
      <c r="O125" s="204"/>
      <c r="P125" s="204"/>
      <c r="Q125" s="13"/>
      <c r="R125" s="303">
        <f>A104</f>
        <v>0</v>
      </c>
      <c r="S125" s="303"/>
      <c r="T125" s="303"/>
      <c r="U125" s="303"/>
      <c r="V125" s="303"/>
      <c r="W125" s="303"/>
      <c r="X125" s="303"/>
      <c r="Y125" s="303"/>
      <c r="Z125" s="303"/>
      <c r="AA125" s="303"/>
      <c r="AB125" s="303"/>
      <c r="AC125" s="303"/>
      <c r="AD125" s="303"/>
      <c r="AE125" s="303"/>
      <c r="AF125" s="303"/>
      <c r="AG125" s="303"/>
      <c r="AH125" s="303"/>
      <c r="AI125" s="303"/>
      <c r="AJ125" s="303"/>
      <c r="AK125" s="303"/>
      <c r="AL125" s="303"/>
      <c r="AM125" s="13"/>
      <c r="AN125" s="51"/>
      <c r="AO125" s="51"/>
      <c r="AP125" s="51"/>
      <c r="AQ125" s="51"/>
      <c r="AR125" s="51"/>
      <c r="AS125" s="51"/>
      <c r="AT125" s="51"/>
      <c r="AU125" s="51"/>
      <c r="AV125" s="51"/>
      <c r="AW125" s="51"/>
      <c r="AX125" s="51"/>
      <c r="AY125" s="51"/>
      <c r="AZ125" s="51"/>
    </row>
    <row r="126" spans="1:52" s="42" customFormat="1" ht="15">
      <c r="A126" s="204"/>
      <c r="B126" s="204"/>
      <c r="C126" s="204"/>
      <c r="D126" s="204"/>
      <c r="E126" s="204"/>
      <c r="F126" s="204"/>
      <c r="G126" s="204"/>
      <c r="H126" s="204"/>
      <c r="I126" s="204"/>
      <c r="J126" s="204"/>
      <c r="K126" s="204"/>
      <c r="L126" s="204"/>
      <c r="M126" s="204"/>
      <c r="N126" s="204"/>
      <c r="O126" s="204"/>
      <c r="P126" s="204"/>
      <c r="Q126" s="13"/>
      <c r="R126" s="303"/>
      <c r="S126" s="303"/>
      <c r="T126" s="303"/>
      <c r="U126" s="303"/>
      <c r="V126" s="303"/>
      <c r="W126" s="303"/>
      <c r="X126" s="303"/>
      <c r="Y126" s="303"/>
      <c r="Z126" s="303"/>
      <c r="AA126" s="303"/>
      <c r="AB126" s="303"/>
      <c r="AC126" s="303"/>
      <c r="AD126" s="303"/>
      <c r="AE126" s="303"/>
      <c r="AF126" s="303"/>
      <c r="AG126" s="303"/>
      <c r="AH126" s="303"/>
      <c r="AI126" s="303"/>
      <c r="AJ126" s="303"/>
      <c r="AK126" s="303"/>
      <c r="AL126" s="303"/>
      <c r="AM126" s="13"/>
      <c r="AN126" s="51"/>
      <c r="AO126" s="51"/>
      <c r="AP126" s="51"/>
      <c r="AQ126" s="51"/>
      <c r="AR126" s="51"/>
      <c r="AS126" s="51"/>
      <c r="AT126" s="51"/>
      <c r="AU126" s="51"/>
      <c r="AV126" s="51"/>
      <c r="AW126" s="51"/>
      <c r="AX126" s="51"/>
      <c r="AY126" s="51"/>
      <c r="AZ126" s="51"/>
    </row>
    <row r="127" spans="1:52" s="42" customFormat="1" ht="14.25" customHeight="1">
      <c r="A127" s="204"/>
      <c r="B127" s="204"/>
      <c r="C127" s="204"/>
      <c r="D127" s="204"/>
      <c r="E127" s="204"/>
      <c r="F127" s="204"/>
      <c r="G127" s="204"/>
      <c r="H127" s="204"/>
      <c r="I127" s="204"/>
      <c r="J127" s="204"/>
      <c r="K127" s="204"/>
      <c r="L127" s="204"/>
      <c r="M127" s="204"/>
      <c r="N127" s="204"/>
      <c r="O127" s="204"/>
      <c r="P127" s="204"/>
      <c r="Q127" s="13"/>
      <c r="R127" s="20" t="s">
        <v>37</v>
      </c>
      <c r="S127" s="20"/>
      <c r="T127" s="20"/>
      <c r="U127" s="20"/>
      <c r="V127" s="20"/>
      <c r="W127" s="20"/>
      <c r="X127" s="20"/>
      <c r="Y127" s="20"/>
      <c r="Z127" s="20"/>
      <c r="AA127" s="20"/>
      <c r="AB127" s="20"/>
      <c r="AC127" s="20"/>
      <c r="AD127" s="20"/>
      <c r="AE127" s="20"/>
      <c r="AF127" s="20"/>
      <c r="AG127" s="20"/>
      <c r="AH127" s="20"/>
      <c r="AI127" s="20"/>
      <c r="AJ127" s="20"/>
      <c r="AK127" s="20"/>
      <c r="AL127" s="20"/>
      <c r="AM127" s="20"/>
      <c r="AN127" s="51"/>
      <c r="AO127" s="51"/>
      <c r="AP127" s="51"/>
      <c r="AQ127" s="51"/>
      <c r="AR127" s="51"/>
      <c r="AS127" s="51"/>
      <c r="AT127" s="51"/>
      <c r="AU127" s="51"/>
      <c r="AV127" s="51"/>
      <c r="AW127" s="51"/>
      <c r="AX127" s="51"/>
      <c r="AY127" s="51"/>
      <c r="AZ127" s="51"/>
    </row>
    <row r="128" spans="1:52" s="42" customFormat="1" ht="30.75" customHeight="1">
      <c r="A128" s="204"/>
      <c r="B128" s="204"/>
      <c r="C128" s="204"/>
      <c r="D128" s="204"/>
      <c r="E128" s="204"/>
      <c r="F128" s="204"/>
      <c r="G128" s="204"/>
      <c r="H128" s="204"/>
      <c r="I128" s="204"/>
      <c r="J128" s="204"/>
      <c r="K128" s="204"/>
      <c r="L128" s="204"/>
      <c r="M128" s="204"/>
      <c r="N128" s="204"/>
      <c r="O128" s="204"/>
      <c r="P128" s="204"/>
      <c r="Q128" s="13"/>
      <c r="R128" s="287">
        <f>A107</f>
        <v>0</v>
      </c>
      <c r="S128" s="287"/>
      <c r="T128" s="287"/>
      <c r="U128" s="287"/>
      <c r="V128" s="287"/>
      <c r="W128" s="287"/>
      <c r="X128" s="287"/>
      <c r="Y128" s="287"/>
      <c r="Z128" s="287"/>
      <c r="AA128" s="287"/>
      <c r="AB128" s="287"/>
      <c r="AC128" s="287"/>
      <c r="AD128" s="287"/>
      <c r="AE128" s="287"/>
      <c r="AF128" s="287"/>
      <c r="AG128" s="287"/>
      <c r="AH128" s="287"/>
      <c r="AI128" s="287"/>
      <c r="AJ128" s="287"/>
      <c r="AK128" s="287"/>
      <c r="AL128" s="287"/>
      <c r="AM128" s="13"/>
      <c r="AN128" s="51"/>
      <c r="AO128" s="51"/>
      <c r="AP128" s="51"/>
      <c r="AQ128" s="51"/>
      <c r="AR128" s="51"/>
      <c r="AS128" s="51"/>
      <c r="AT128" s="51"/>
      <c r="AU128" s="51"/>
      <c r="AV128" s="51"/>
      <c r="AW128" s="51"/>
      <c r="AX128" s="51"/>
      <c r="AY128" s="51"/>
      <c r="AZ128" s="51"/>
    </row>
    <row r="129" spans="1:52" s="42" customFormat="1" ht="6.75" customHeight="1">
      <c r="A129" s="204"/>
      <c r="B129" s="204"/>
      <c r="C129" s="204"/>
      <c r="D129" s="204"/>
      <c r="E129" s="204"/>
      <c r="F129" s="204"/>
      <c r="G129" s="204"/>
      <c r="H129" s="204"/>
      <c r="I129" s="204"/>
      <c r="J129" s="204"/>
      <c r="K129" s="204"/>
      <c r="L129" s="204"/>
      <c r="M129" s="204"/>
      <c r="N129" s="204"/>
      <c r="O129" s="204"/>
      <c r="P129" s="204"/>
      <c r="Q129" s="13"/>
      <c r="R129" s="287"/>
      <c r="S129" s="287"/>
      <c r="T129" s="287"/>
      <c r="U129" s="287"/>
      <c r="V129" s="287"/>
      <c r="W129" s="287"/>
      <c r="X129" s="287"/>
      <c r="Y129" s="287"/>
      <c r="Z129" s="287"/>
      <c r="AA129" s="287"/>
      <c r="AB129" s="287"/>
      <c r="AC129" s="287"/>
      <c r="AD129" s="287"/>
      <c r="AE129" s="287"/>
      <c r="AF129" s="287"/>
      <c r="AG129" s="287"/>
      <c r="AH129" s="287"/>
      <c r="AI129" s="287"/>
      <c r="AJ129" s="287"/>
      <c r="AK129" s="287"/>
      <c r="AL129" s="287"/>
      <c r="AM129" s="13"/>
      <c r="AN129" s="51"/>
      <c r="AO129" s="51"/>
      <c r="AP129" s="51"/>
      <c r="AQ129" s="51"/>
      <c r="AR129" s="51"/>
      <c r="AS129" s="51"/>
      <c r="AT129" s="51"/>
      <c r="AU129" s="51"/>
      <c r="AV129" s="51"/>
      <c r="AW129" s="51"/>
      <c r="AX129" s="51"/>
      <c r="AY129" s="51"/>
      <c r="AZ129" s="51"/>
    </row>
    <row r="130" spans="1:52" s="42" customFormat="1" ht="14.25" customHeight="1">
      <c r="A130" s="204"/>
      <c r="B130" s="204"/>
      <c r="C130" s="204"/>
      <c r="D130" s="204"/>
      <c r="E130" s="204"/>
      <c r="F130" s="204"/>
      <c r="G130" s="204"/>
      <c r="H130" s="204"/>
      <c r="I130" s="204"/>
      <c r="J130" s="204"/>
      <c r="K130" s="204"/>
      <c r="L130" s="204"/>
      <c r="M130" s="204"/>
      <c r="N130" s="204"/>
      <c r="O130" s="204"/>
      <c r="P130" s="204"/>
      <c r="Q130" s="13"/>
      <c r="R130" s="283" t="s">
        <v>39</v>
      </c>
      <c r="S130" s="283"/>
      <c r="T130" s="283"/>
      <c r="U130" s="283"/>
      <c r="V130" s="283"/>
      <c r="W130" s="283"/>
      <c r="X130" s="283"/>
      <c r="Y130" s="283"/>
      <c r="Z130" s="283"/>
      <c r="AA130" s="283"/>
      <c r="AB130" s="283"/>
      <c r="AC130" s="283"/>
      <c r="AD130" s="283"/>
      <c r="AE130" s="283"/>
      <c r="AF130" s="283"/>
      <c r="AG130" s="283"/>
      <c r="AH130" s="283"/>
      <c r="AI130" s="283"/>
      <c r="AJ130" s="283"/>
      <c r="AK130" s="283"/>
      <c r="AL130" s="283"/>
      <c r="AM130" s="13"/>
      <c r="AN130" s="51"/>
      <c r="AO130" s="51"/>
      <c r="AP130" s="51"/>
      <c r="AQ130" s="51"/>
      <c r="AR130" s="51"/>
      <c r="AS130" s="51"/>
      <c r="AT130" s="51"/>
      <c r="AU130" s="51"/>
      <c r="AV130" s="51"/>
      <c r="AW130" s="51"/>
      <c r="AX130" s="51"/>
      <c r="AY130" s="51"/>
      <c r="AZ130" s="51"/>
    </row>
    <row r="131" spans="1:52" s="42" customFormat="1" ht="144" customHeight="1">
      <c r="A131" s="204"/>
      <c r="B131" s="204"/>
      <c r="C131" s="204"/>
      <c r="D131" s="204"/>
      <c r="E131" s="204"/>
      <c r="F131" s="204"/>
      <c r="G131" s="204"/>
      <c r="H131" s="204"/>
      <c r="I131" s="204"/>
      <c r="J131" s="204"/>
      <c r="K131" s="204"/>
      <c r="L131" s="204"/>
      <c r="M131" s="204"/>
      <c r="N131" s="204"/>
      <c r="O131" s="204"/>
      <c r="P131" s="204"/>
      <c r="Q131" s="13"/>
      <c r="R131" s="283">
        <f>A109</f>
        <v>0</v>
      </c>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51"/>
      <c r="AO131" s="51"/>
      <c r="AP131" s="51"/>
      <c r="AQ131" s="51"/>
      <c r="AR131" s="51"/>
      <c r="AS131" s="51"/>
      <c r="AT131" s="51"/>
      <c r="AU131" s="51"/>
      <c r="AV131" s="51"/>
      <c r="AW131" s="51"/>
      <c r="AX131" s="51"/>
      <c r="AY131" s="51"/>
      <c r="AZ131" s="51"/>
    </row>
    <row r="132" spans="1:52" s="42" customFormat="1" ht="3.75" customHeight="1">
      <c r="A132" s="13"/>
      <c r="B132" s="13"/>
      <c r="C132" s="13"/>
      <c r="D132" s="13"/>
      <c r="E132" s="13"/>
      <c r="F132" s="13"/>
      <c r="G132" s="13"/>
      <c r="H132" s="13"/>
      <c r="I132" s="13"/>
      <c r="J132" s="13"/>
      <c r="K132" s="13"/>
      <c r="L132" s="13"/>
      <c r="M132" s="13"/>
      <c r="N132" s="13"/>
      <c r="O132" s="13"/>
      <c r="P132" s="13"/>
      <c r="Q132" s="13"/>
      <c r="R132" s="283"/>
      <c r="S132" s="283"/>
      <c r="T132" s="283"/>
      <c r="U132" s="283"/>
      <c r="V132" s="283"/>
      <c r="W132" s="283"/>
      <c r="X132" s="283"/>
      <c r="Y132" s="283"/>
      <c r="Z132" s="283"/>
      <c r="AA132" s="283"/>
      <c r="AB132" s="283"/>
      <c r="AC132" s="283"/>
      <c r="AD132" s="283"/>
      <c r="AE132" s="283"/>
      <c r="AF132" s="283"/>
      <c r="AG132" s="283"/>
      <c r="AH132" s="283"/>
      <c r="AI132" s="283"/>
      <c r="AJ132" s="283"/>
      <c r="AK132" s="283"/>
      <c r="AL132" s="283"/>
      <c r="AM132" s="283"/>
      <c r="AN132" s="51"/>
      <c r="AO132" s="51"/>
      <c r="AP132" s="51"/>
      <c r="AQ132" s="51"/>
      <c r="AR132" s="51"/>
      <c r="AS132" s="51"/>
      <c r="AT132" s="51"/>
      <c r="AU132" s="51"/>
      <c r="AV132" s="51"/>
      <c r="AW132" s="51"/>
      <c r="AX132" s="51"/>
      <c r="AY132" s="51"/>
      <c r="AZ132" s="51"/>
    </row>
    <row r="133" spans="1:52" s="42" customFormat="1" ht="5.25" customHeight="1">
      <c r="A133" s="81"/>
      <c r="B133" s="14"/>
      <c r="C133" s="14"/>
      <c r="D133" s="14"/>
      <c r="E133" s="14"/>
      <c r="F133" s="14"/>
      <c r="G133" s="14"/>
      <c r="H133" s="14"/>
      <c r="I133" s="14"/>
      <c r="J133" s="14"/>
      <c r="K133" s="14"/>
      <c r="L133" s="14"/>
      <c r="M133" s="14"/>
      <c r="N133" s="14"/>
      <c r="O133" s="13"/>
      <c r="P133" s="13"/>
      <c r="Q133" s="13"/>
      <c r="R133" s="283"/>
      <c r="S133" s="283"/>
      <c r="T133" s="283"/>
      <c r="U133" s="283"/>
      <c r="V133" s="283"/>
      <c r="W133" s="283"/>
      <c r="X133" s="283"/>
      <c r="Y133" s="283"/>
      <c r="Z133" s="283"/>
      <c r="AA133" s="283"/>
      <c r="AB133" s="283"/>
      <c r="AC133" s="283"/>
      <c r="AD133" s="283"/>
      <c r="AE133" s="283"/>
      <c r="AF133" s="283"/>
      <c r="AG133" s="283"/>
      <c r="AH133" s="283"/>
      <c r="AI133" s="283"/>
      <c r="AJ133" s="283"/>
      <c r="AK133" s="283"/>
      <c r="AL133" s="283"/>
      <c r="AM133" s="283"/>
      <c r="AN133" s="51"/>
      <c r="AO133" s="51"/>
      <c r="AP133" s="51"/>
      <c r="AQ133" s="51"/>
      <c r="AR133" s="51"/>
      <c r="AS133" s="51"/>
      <c r="AT133" s="51"/>
      <c r="AU133" s="51"/>
      <c r="AV133" s="51"/>
      <c r="AW133" s="51"/>
      <c r="AX133" s="51"/>
      <c r="AY133" s="51"/>
      <c r="AZ133" s="51"/>
    </row>
    <row r="134" spans="1:52" s="42" customFormat="1" ht="3.75" customHeight="1">
      <c r="A134" s="14"/>
      <c r="B134" s="14"/>
      <c r="C134" s="14"/>
      <c r="D134" s="14"/>
      <c r="E134" s="14"/>
      <c r="F134" s="14"/>
      <c r="G134" s="14"/>
      <c r="H134" s="14"/>
      <c r="I134" s="14"/>
      <c r="J134" s="14"/>
      <c r="K134" s="14"/>
      <c r="L134" s="14"/>
      <c r="M134" s="14"/>
      <c r="N134" s="14"/>
      <c r="O134" s="13"/>
      <c r="P134" s="13"/>
      <c r="Q134" s="1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51"/>
      <c r="AO134" s="51"/>
      <c r="AP134" s="51"/>
      <c r="AQ134" s="51"/>
      <c r="AR134" s="51"/>
      <c r="AS134" s="51"/>
      <c r="AT134" s="51"/>
      <c r="AU134" s="51"/>
      <c r="AV134" s="51"/>
      <c r="AW134" s="51"/>
      <c r="AX134" s="51"/>
      <c r="AY134" s="51"/>
      <c r="AZ134" s="51"/>
    </row>
    <row r="135" spans="1:52" s="42" customFormat="1" ht="15.75" customHeight="1">
      <c r="A135" s="14"/>
      <c r="B135" s="14"/>
      <c r="C135" s="14"/>
      <c r="D135" s="14"/>
      <c r="E135" s="14"/>
      <c r="F135" s="14"/>
      <c r="G135" s="14"/>
      <c r="H135" s="14"/>
      <c r="I135" s="14"/>
      <c r="J135" s="14"/>
      <c r="K135" s="14"/>
      <c r="L135" s="14"/>
      <c r="M135" s="14"/>
      <c r="N135" s="285" t="s">
        <v>2</v>
      </c>
      <c r="O135" s="285"/>
      <c r="P135" s="285"/>
      <c r="Q135" s="285"/>
      <c r="R135" s="285"/>
      <c r="S135" s="284" t="str">
        <f>V48</f>
        <v>ТО/К</v>
      </c>
      <c r="T135" s="284"/>
      <c r="U135" s="284"/>
      <c r="V135" s="284"/>
      <c r="W135" s="284"/>
      <c r="X135" s="284"/>
      <c r="Y135" s="284"/>
      <c r="Z135" s="14"/>
      <c r="AA135" s="14"/>
      <c r="AB135" s="14"/>
      <c r="AC135" s="14"/>
      <c r="AD135" s="14"/>
      <c r="AE135" s="14"/>
      <c r="AF135" s="14"/>
      <c r="AG135" s="14"/>
      <c r="AH135" s="14"/>
      <c r="AI135" s="14"/>
      <c r="AJ135" s="14"/>
      <c r="AK135" s="14"/>
      <c r="AL135" s="14"/>
      <c r="AM135" s="13"/>
      <c r="AN135" s="51"/>
      <c r="AO135" s="51"/>
      <c r="AP135" s="51"/>
      <c r="AQ135" s="51"/>
      <c r="AR135" s="51"/>
      <c r="AS135" s="51"/>
      <c r="AT135" s="51"/>
      <c r="AU135" s="51"/>
      <c r="AV135" s="51"/>
      <c r="AW135" s="51"/>
      <c r="AX135" s="51"/>
      <c r="AY135" s="51"/>
      <c r="AZ135" s="51"/>
    </row>
    <row r="136" spans="1:52" s="42" customFormat="1" ht="11.25" customHeight="1">
      <c r="A136" s="14"/>
      <c r="B136" s="14"/>
      <c r="C136" s="14"/>
      <c r="D136" s="14"/>
      <c r="E136" s="14"/>
      <c r="F136" s="14"/>
      <c r="G136" s="14"/>
      <c r="H136" s="14"/>
      <c r="I136" s="14"/>
      <c r="J136" s="14"/>
      <c r="K136" s="14"/>
      <c r="L136" s="14"/>
      <c r="M136" s="13"/>
      <c r="N136" s="17" t="s">
        <v>3</v>
      </c>
      <c r="O136" s="14"/>
      <c r="P136" s="14"/>
      <c r="Q136" s="14"/>
      <c r="R136" s="14"/>
      <c r="S136" s="15"/>
      <c r="T136" s="15"/>
      <c r="U136" s="14"/>
      <c r="V136" s="14"/>
      <c r="W136" s="14"/>
      <c r="X136" s="14"/>
      <c r="Y136" s="14"/>
      <c r="Z136" s="14"/>
      <c r="AA136" s="14"/>
      <c r="AB136" s="14"/>
      <c r="AC136" s="14"/>
      <c r="AD136" s="14"/>
      <c r="AE136" s="14"/>
      <c r="AF136" s="14"/>
      <c r="AG136" s="14"/>
      <c r="AH136" s="14"/>
      <c r="AI136" s="14"/>
      <c r="AJ136" s="14"/>
      <c r="AK136" s="14"/>
      <c r="AL136" s="14"/>
      <c r="AM136" s="13"/>
      <c r="AN136" s="51"/>
      <c r="AO136" s="51"/>
      <c r="AP136" s="51"/>
      <c r="AQ136" s="51"/>
      <c r="AR136" s="51"/>
      <c r="AS136" s="51"/>
      <c r="AT136" s="51"/>
      <c r="AU136" s="51"/>
      <c r="AV136" s="51"/>
      <c r="AW136" s="51"/>
      <c r="AX136" s="51"/>
      <c r="AY136" s="51"/>
      <c r="AZ136" s="51"/>
    </row>
    <row r="137" spans="1:52" s="42" customFormat="1" ht="15.75" customHeight="1">
      <c r="A137" s="18"/>
      <c r="B137" s="290" t="s">
        <v>50</v>
      </c>
      <c r="C137" s="290"/>
      <c r="D137" s="290"/>
      <c r="E137" s="290"/>
      <c r="F137" s="290"/>
      <c r="G137" s="290"/>
      <c r="H137" s="290"/>
      <c r="I137" s="290"/>
      <c r="J137" s="290"/>
      <c r="K137" s="290"/>
      <c r="L137" s="289" t="str">
        <f>V48</f>
        <v>ТО/К</v>
      </c>
      <c r="M137" s="289"/>
      <c r="N137" s="289"/>
      <c r="O137" s="289"/>
      <c r="P137" s="289"/>
      <c r="Q137" s="289"/>
      <c r="R137" s="289"/>
      <c r="S137" s="289"/>
      <c r="T137" s="289"/>
      <c r="U137" s="14" t="s">
        <v>6</v>
      </c>
      <c r="V137" s="14"/>
      <c r="W137" s="293">
        <f>AD50</f>
        <v>0</v>
      </c>
      <c r="X137" s="293"/>
      <c r="Y137" s="293"/>
      <c r="Z137" s="293"/>
      <c r="AA137" s="293"/>
      <c r="AB137" s="293"/>
      <c r="AC137" s="43" t="str">
        <f>AJ50</f>
        <v> г.</v>
      </c>
      <c r="AD137" s="14"/>
      <c r="AE137" s="14"/>
      <c r="AF137" s="14"/>
      <c r="AG137" s="14"/>
      <c r="AH137" s="14"/>
      <c r="AI137" s="14"/>
      <c r="AJ137" s="14"/>
      <c r="AK137" s="14"/>
      <c r="AL137" s="14"/>
      <c r="AM137" s="13"/>
      <c r="AN137" s="51"/>
      <c r="AO137" s="51"/>
      <c r="AP137" s="51"/>
      <c r="AQ137" s="51"/>
      <c r="AR137" s="51"/>
      <c r="AS137" s="51"/>
      <c r="AT137" s="51"/>
      <c r="AU137" s="51"/>
      <c r="AV137" s="51"/>
      <c r="AW137" s="51"/>
      <c r="AX137" s="51"/>
      <c r="AY137" s="51"/>
      <c r="AZ137" s="51"/>
    </row>
    <row r="138" spans="1:52" s="42" customFormat="1" ht="17.25" customHeight="1">
      <c r="A138" s="17" t="s">
        <v>4</v>
      </c>
      <c r="B138" s="288"/>
      <c r="C138" s="288"/>
      <c r="D138" s="17" t="s">
        <v>4</v>
      </c>
      <c r="E138" s="300"/>
      <c r="F138" s="300"/>
      <c r="G138" s="300"/>
      <c r="H138" s="300"/>
      <c r="I138" s="300"/>
      <c r="J138" s="300"/>
      <c r="K138" s="300"/>
      <c r="L138" s="47" t="s">
        <v>5</v>
      </c>
      <c r="M138" s="14"/>
      <c r="N138" s="14"/>
      <c r="O138" s="44"/>
      <c r="P138" s="44"/>
      <c r="Q138" s="44"/>
      <c r="R138" s="44"/>
      <c r="S138" s="44"/>
      <c r="T138" s="44"/>
      <c r="U138" s="14"/>
      <c r="V138" s="14"/>
      <c r="W138" s="34"/>
      <c r="X138" s="34"/>
      <c r="Y138" s="34"/>
      <c r="Z138" s="34"/>
      <c r="AA138" s="34"/>
      <c r="AB138" s="34"/>
      <c r="AC138" s="34"/>
      <c r="AD138" s="14"/>
      <c r="AE138" s="14"/>
      <c r="AF138" s="14"/>
      <c r="AG138" s="14"/>
      <c r="AH138" s="14"/>
      <c r="AI138" s="14"/>
      <c r="AJ138" s="14"/>
      <c r="AK138" s="14"/>
      <c r="AL138" s="14"/>
      <c r="AM138" s="13"/>
      <c r="AN138" s="51"/>
      <c r="AO138" s="51"/>
      <c r="AP138" s="51"/>
      <c r="AQ138" s="51"/>
      <c r="AR138" s="51"/>
      <c r="AS138" s="51"/>
      <c r="AT138" s="51"/>
      <c r="AU138" s="51"/>
      <c r="AV138" s="51"/>
      <c r="AW138" s="51"/>
      <c r="AX138" s="51"/>
      <c r="AY138" s="51"/>
      <c r="AZ138" s="51"/>
    </row>
    <row r="139" spans="1:52" s="42" customFormat="1" ht="29.25" customHeight="1">
      <c r="A139" s="294" t="s">
        <v>56</v>
      </c>
      <c r="B139" s="294"/>
      <c r="C139" s="294"/>
      <c r="D139" s="294"/>
      <c r="E139" s="294"/>
      <c r="F139" s="294"/>
      <c r="G139" s="294"/>
      <c r="H139" s="294"/>
      <c r="I139" s="294"/>
      <c r="J139" s="294"/>
      <c r="K139" s="294"/>
      <c r="L139" s="294"/>
      <c r="M139" s="294"/>
      <c r="N139" s="294"/>
      <c r="O139" s="294"/>
      <c r="P139" s="294"/>
      <c r="Q139" s="294"/>
      <c r="R139" s="294"/>
      <c r="S139" s="294"/>
      <c r="T139" s="294"/>
      <c r="U139" s="294"/>
      <c r="V139" s="294"/>
      <c r="W139" s="294"/>
      <c r="X139" s="294"/>
      <c r="Y139" s="294"/>
      <c r="Z139" s="294"/>
      <c r="AA139" s="294"/>
      <c r="AB139" s="294"/>
      <c r="AC139" s="294"/>
      <c r="AD139" s="294"/>
      <c r="AE139" s="294"/>
      <c r="AF139" s="294"/>
      <c r="AG139" s="294"/>
      <c r="AH139" s="294"/>
      <c r="AI139" s="294"/>
      <c r="AJ139" s="294"/>
      <c r="AK139" s="294"/>
      <c r="AL139" s="294"/>
      <c r="AM139" s="13"/>
      <c r="AN139" s="51"/>
      <c r="AO139" s="51"/>
      <c r="AP139" s="51"/>
      <c r="AQ139" s="51"/>
      <c r="AR139" s="51"/>
      <c r="AS139" s="51"/>
      <c r="AT139" s="51"/>
      <c r="AU139" s="51"/>
      <c r="AV139" s="51"/>
      <c r="AW139" s="51"/>
      <c r="AX139" s="51"/>
      <c r="AY139" s="51"/>
      <c r="AZ139" s="51"/>
    </row>
    <row r="140" spans="1:52" s="42" customFormat="1" ht="4.5" customHeight="1" thickBot="1">
      <c r="A140" s="14"/>
      <c r="B140" s="14"/>
      <c r="C140" s="14"/>
      <c r="D140" s="14"/>
      <c r="E140" s="14"/>
      <c r="F140" s="14"/>
      <c r="G140" s="14"/>
      <c r="H140" s="14"/>
      <c r="I140" s="14"/>
      <c r="J140" s="14"/>
      <c r="K140" s="14"/>
      <c r="L140" s="14"/>
      <c r="M140" s="14"/>
      <c r="N140" s="14"/>
      <c r="O140" s="14"/>
      <c r="P140" s="14"/>
      <c r="Q140" s="14"/>
      <c r="R140" s="14"/>
      <c r="S140" s="15"/>
      <c r="T140" s="15"/>
      <c r="U140" s="14"/>
      <c r="V140" s="14"/>
      <c r="W140" s="14"/>
      <c r="X140" s="14"/>
      <c r="Y140" s="14"/>
      <c r="Z140" s="14"/>
      <c r="AA140" s="14"/>
      <c r="AB140" s="14"/>
      <c r="AC140" s="14"/>
      <c r="AD140" s="14"/>
      <c r="AE140" s="14"/>
      <c r="AF140" s="14"/>
      <c r="AG140" s="14"/>
      <c r="AH140" s="14"/>
      <c r="AI140" s="14"/>
      <c r="AJ140" s="14"/>
      <c r="AK140" s="14"/>
      <c r="AL140" s="14"/>
      <c r="AM140" s="13"/>
      <c r="AN140" s="51"/>
      <c r="AO140" s="51"/>
      <c r="AP140" s="51"/>
      <c r="AQ140" s="51"/>
      <c r="AR140" s="51"/>
      <c r="AS140" s="51"/>
      <c r="AT140" s="51"/>
      <c r="AU140" s="51"/>
      <c r="AV140" s="51"/>
      <c r="AW140" s="51"/>
      <c r="AX140" s="51"/>
      <c r="AY140" s="51"/>
      <c r="AZ140" s="51"/>
    </row>
    <row r="141" spans="1:52" s="42" customFormat="1" ht="55.5" customHeight="1">
      <c r="A141" s="236" t="s">
        <v>328</v>
      </c>
      <c r="B141" s="226"/>
      <c r="C141" s="226"/>
      <c r="D141" s="237" t="s">
        <v>7</v>
      </c>
      <c r="E141" s="237"/>
      <c r="F141" s="237"/>
      <c r="G141" s="237"/>
      <c r="H141" s="237"/>
      <c r="I141" s="237"/>
      <c r="J141" s="237"/>
      <c r="K141" s="237"/>
      <c r="L141" s="237"/>
      <c r="M141" s="237"/>
      <c r="N141" s="237"/>
      <c r="O141" s="237"/>
      <c r="P141" s="237"/>
      <c r="Q141" s="237"/>
      <c r="R141" s="237"/>
      <c r="S141" s="237"/>
      <c r="T141" s="237"/>
      <c r="U141" s="237"/>
      <c r="V141" s="237"/>
      <c r="W141" s="237"/>
      <c r="X141" s="226" t="s">
        <v>8</v>
      </c>
      <c r="Y141" s="226"/>
      <c r="Z141" s="226"/>
      <c r="AA141" s="226" t="s">
        <v>55</v>
      </c>
      <c r="AB141" s="226"/>
      <c r="AC141" s="226"/>
      <c r="AD141" s="226" t="s">
        <v>52</v>
      </c>
      <c r="AE141" s="226"/>
      <c r="AF141" s="226"/>
      <c r="AG141" s="226" t="s">
        <v>53</v>
      </c>
      <c r="AH141" s="226"/>
      <c r="AI141" s="226"/>
      <c r="AJ141" s="226" t="s">
        <v>54</v>
      </c>
      <c r="AK141" s="226"/>
      <c r="AL141" s="227"/>
      <c r="AM141" s="13"/>
      <c r="AN141" s="51"/>
      <c r="AO141" s="51"/>
      <c r="AP141" s="51"/>
      <c r="AQ141" s="51"/>
      <c r="AR141" s="51"/>
      <c r="AS141" s="51"/>
      <c r="AT141" s="51"/>
      <c r="AU141" s="51"/>
      <c r="AV141" s="51"/>
      <c r="AW141" s="51"/>
      <c r="AX141" s="51"/>
      <c r="AY141" s="51"/>
      <c r="AZ141" s="51"/>
    </row>
    <row r="142" spans="1:52" s="42" customFormat="1" ht="61.5" customHeight="1">
      <c r="A142" s="249" t="e">
        <f aca="true" t="shared" si="0" ref="A142:A150">VLOOKUP(D142,$BA$76:$BC$105,2,0)</f>
        <v>#N/A</v>
      </c>
      <c r="B142" s="250"/>
      <c r="C142" s="250"/>
      <c r="D142" s="251">
        <f aca="true" t="shared" si="1" ref="D142:D150">CONCATENATE(C65,M65)</f>
      </c>
      <c r="E142" s="251"/>
      <c r="F142" s="251"/>
      <c r="G142" s="251"/>
      <c r="H142" s="251"/>
      <c r="I142" s="251"/>
      <c r="J142" s="251"/>
      <c r="K142" s="251"/>
      <c r="L142" s="251"/>
      <c r="M142" s="251"/>
      <c r="N142" s="251"/>
      <c r="O142" s="251"/>
      <c r="P142" s="251"/>
      <c r="Q142" s="251"/>
      <c r="R142" s="251"/>
      <c r="S142" s="251"/>
      <c r="T142" s="251"/>
      <c r="U142" s="251"/>
      <c r="V142" s="251"/>
      <c r="W142" s="251"/>
      <c r="X142" s="248">
        <f aca="true" t="shared" si="2" ref="X142:X148">AK65</f>
        <v>0</v>
      </c>
      <c r="Y142" s="248"/>
      <c r="Z142" s="248"/>
      <c r="AA142" s="256" t="e">
        <f aca="true" t="shared" si="3" ref="AA142:AA150">VLOOKUP(D142,$BA$76:$BC$105,3,FALSE)</f>
        <v>#N/A</v>
      </c>
      <c r="AB142" s="247"/>
      <c r="AC142" s="247"/>
      <c r="AD142" s="247" t="e">
        <f>X142*AA142</f>
        <v>#N/A</v>
      </c>
      <c r="AE142" s="247"/>
      <c r="AF142" s="247"/>
      <c r="AG142" s="247" t="e">
        <f aca="true" t="shared" si="4" ref="AG142:AG150">ROUND(AD142*0.2,2)</f>
        <v>#N/A</v>
      </c>
      <c r="AH142" s="247"/>
      <c r="AI142" s="247"/>
      <c r="AJ142" s="247" t="e">
        <f aca="true" t="shared" si="5" ref="AJ142:AJ150">AD142+AG142</f>
        <v>#N/A</v>
      </c>
      <c r="AK142" s="247"/>
      <c r="AL142" s="268"/>
      <c r="AM142" s="13"/>
      <c r="AN142" s="51"/>
      <c r="AO142" s="51"/>
      <c r="AP142" s="51"/>
      <c r="AQ142" s="51"/>
      <c r="AR142" s="51"/>
      <c r="AS142" s="51"/>
      <c r="AT142" s="51"/>
      <c r="AU142" s="51"/>
      <c r="AV142" s="51"/>
      <c r="AW142" s="51"/>
      <c r="AX142" s="51"/>
      <c r="AY142" s="51"/>
      <c r="AZ142" s="51"/>
    </row>
    <row r="143" spans="1:52" s="42" customFormat="1" ht="39" customHeight="1">
      <c r="A143" s="249" t="e">
        <f t="shared" si="0"/>
        <v>#N/A</v>
      </c>
      <c r="B143" s="250"/>
      <c r="C143" s="250"/>
      <c r="D143" s="251">
        <f t="shared" si="1"/>
      </c>
      <c r="E143" s="251"/>
      <c r="F143" s="251"/>
      <c r="G143" s="251"/>
      <c r="H143" s="251"/>
      <c r="I143" s="251"/>
      <c r="J143" s="251"/>
      <c r="K143" s="251"/>
      <c r="L143" s="251"/>
      <c r="M143" s="251"/>
      <c r="N143" s="251"/>
      <c r="O143" s="251"/>
      <c r="P143" s="251"/>
      <c r="Q143" s="251"/>
      <c r="R143" s="251"/>
      <c r="S143" s="251"/>
      <c r="T143" s="251"/>
      <c r="U143" s="251"/>
      <c r="V143" s="251"/>
      <c r="W143" s="251"/>
      <c r="X143" s="248">
        <f t="shared" si="2"/>
        <v>0</v>
      </c>
      <c r="Y143" s="248"/>
      <c r="Z143" s="248"/>
      <c r="AA143" s="256" t="e">
        <f t="shared" si="3"/>
        <v>#N/A</v>
      </c>
      <c r="AB143" s="247"/>
      <c r="AC143" s="247"/>
      <c r="AD143" s="247" t="e">
        <f>X143*AA143</f>
        <v>#N/A</v>
      </c>
      <c r="AE143" s="247"/>
      <c r="AF143" s="247"/>
      <c r="AG143" s="247" t="e">
        <f t="shared" si="4"/>
        <v>#N/A</v>
      </c>
      <c r="AH143" s="247"/>
      <c r="AI143" s="247"/>
      <c r="AJ143" s="247" t="e">
        <f t="shared" si="5"/>
        <v>#N/A</v>
      </c>
      <c r="AK143" s="247"/>
      <c r="AL143" s="268"/>
      <c r="AM143" s="13"/>
      <c r="AN143" s="51"/>
      <c r="AO143" s="51"/>
      <c r="AP143" s="51"/>
      <c r="AQ143" s="51"/>
      <c r="AR143" s="51"/>
      <c r="AS143" s="51"/>
      <c r="AT143" s="51"/>
      <c r="AU143" s="51"/>
      <c r="AV143" s="51"/>
      <c r="AW143" s="51"/>
      <c r="AX143" s="51"/>
      <c r="AY143" s="51"/>
      <c r="AZ143" s="51"/>
    </row>
    <row r="144" spans="1:52" s="42" customFormat="1" ht="31.5" customHeight="1">
      <c r="A144" s="249" t="e">
        <f t="shared" si="0"/>
        <v>#N/A</v>
      </c>
      <c r="B144" s="250"/>
      <c r="C144" s="250"/>
      <c r="D144" s="251">
        <f t="shared" si="1"/>
      </c>
      <c r="E144" s="251"/>
      <c r="F144" s="251"/>
      <c r="G144" s="251"/>
      <c r="H144" s="251"/>
      <c r="I144" s="251"/>
      <c r="J144" s="251"/>
      <c r="K144" s="251"/>
      <c r="L144" s="251"/>
      <c r="M144" s="251"/>
      <c r="N144" s="251"/>
      <c r="O144" s="251"/>
      <c r="P144" s="251"/>
      <c r="Q144" s="251"/>
      <c r="R144" s="251"/>
      <c r="S144" s="251"/>
      <c r="T144" s="251"/>
      <c r="U144" s="251"/>
      <c r="V144" s="251"/>
      <c r="W144" s="251"/>
      <c r="X144" s="248">
        <f t="shared" si="2"/>
        <v>0</v>
      </c>
      <c r="Y144" s="248"/>
      <c r="Z144" s="248"/>
      <c r="AA144" s="256" t="e">
        <f t="shared" si="3"/>
        <v>#N/A</v>
      </c>
      <c r="AB144" s="247"/>
      <c r="AC144" s="247"/>
      <c r="AD144" s="247" t="e">
        <f aca="true" t="shared" si="6" ref="AD144:AD150">X144*AA144</f>
        <v>#N/A</v>
      </c>
      <c r="AE144" s="247"/>
      <c r="AF144" s="247"/>
      <c r="AG144" s="247" t="e">
        <f t="shared" si="4"/>
        <v>#N/A</v>
      </c>
      <c r="AH144" s="247"/>
      <c r="AI144" s="247"/>
      <c r="AJ144" s="247" t="e">
        <f t="shared" si="5"/>
        <v>#N/A</v>
      </c>
      <c r="AK144" s="247"/>
      <c r="AL144" s="268"/>
      <c r="AM144" s="13"/>
      <c r="AN144" s="51"/>
      <c r="AO144" s="51"/>
      <c r="AP144" s="51"/>
      <c r="AQ144" s="51"/>
      <c r="AR144" s="51"/>
      <c r="AS144" s="51"/>
      <c r="AT144" s="51"/>
      <c r="AU144" s="51"/>
      <c r="AV144" s="51"/>
      <c r="AW144" s="51"/>
      <c r="AX144" s="51"/>
      <c r="AY144" s="51"/>
      <c r="AZ144" s="51"/>
    </row>
    <row r="145" spans="1:52" s="42" customFormat="1" ht="49.5" customHeight="1">
      <c r="A145" s="249" t="e">
        <f t="shared" si="0"/>
        <v>#N/A</v>
      </c>
      <c r="B145" s="250"/>
      <c r="C145" s="250"/>
      <c r="D145" s="251">
        <f t="shared" si="1"/>
      </c>
      <c r="E145" s="251"/>
      <c r="F145" s="251"/>
      <c r="G145" s="251"/>
      <c r="H145" s="251"/>
      <c r="I145" s="251"/>
      <c r="J145" s="251"/>
      <c r="K145" s="251"/>
      <c r="L145" s="251"/>
      <c r="M145" s="251"/>
      <c r="N145" s="251"/>
      <c r="O145" s="251"/>
      <c r="P145" s="251"/>
      <c r="Q145" s="251"/>
      <c r="R145" s="251"/>
      <c r="S145" s="251"/>
      <c r="T145" s="251"/>
      <c r="U145" s="251"/>
      <c r="V145" s="251"/>
      <c r="W145" s="251"/>
      <c r="X145" s="248">
        <f t="shared" si="2"/>
        <v>0</v>
      </c>
      <c r="Y145" s="248"/>
      <c r="Z145" s="248"/>
      <c r="AA145" s="256" t="e">
        <f t="shared" si="3"/>
        <v>#N/A</v>
      </c>
      <c r="AB145" s="247"/>
      <c r="AC145" s="247"/>
      <c r="AD145" s="247" t="e">
        <f t="shared" si="6"/>
        <v>#N/A</v>
      </c>
      <c r="AE145" s="247"/>
      <c r="AF145" s="247"/>
      <c r="AG145" s="247" t="e">
        <f t="shared" si="4"/>
        <v>#N/A</v>
      </c>
      <c r="AH145" s="247"/>
      <c r="AI145" s="247"/>
      <c r="AJ145" s="247" t="e">
        <f t="shared" si="5"/>
        <v>#N/A</v>
      </c>
      <c r="AK145" s="247"/>
      <c r="AL145" s="268"/>
      <c r="AM145" s="13"/>
      <c r="AN145" s="51"/>
      <c r="AO145" s="51"/>
      <c r="AP145" s="51"/>
      <c r="AQ145" s="51"/>
      <c r="AR145" s="51"/>
      <c r="AS145" s="51"/>
      <c r="AT145" s="51"/>
      <c r="AU145" s="51"/>
      <c r="AV145" s="51"/>
      <c r="AW145" s="51"/>
      <c r="AX145" s="51"/>
      <c r="AY145" s="51"/>
      <c r="AZ145" s="51"/>
    </row>
    <row r="146" spans="1:52" s="42" customFormat="1" ht="29.25" customHeight="1">
      <c r="A146" s="249" t="e">
        <f t="shared" si="0"/>
        <v>#N/A</v>
      </c>
      <c r="B146" s="250"/>
      <c r="C146" s="250"/>
      <c r="D146" s="251">
        <f t="shared" si="1"/>
      </c>
      <c r="E146" s="251"/>
      <c r="F146" s="251"/>
      <c r="G146" s="251"/>
      <c r="H146" s="251"/>
      <c r="I146" s="251"/>
      <c r="J146" s="251"/>
      <c r="K146" s="251"/>
      <c r="L146" s="251"/>
      <c r="M146" s="251"/>
      <c r="N146" s="251"/>
      <c r="O146" s="251"/>
      <c r="P146" s="251"/>
      <c r="Q146" s="251"/>
      <c r="R146" s="251"/>
      <c r="S146" s="251"/>
      <c r="T146" s="251"/>
      <c r="U146" s="251"/>
      <c r="V146" s="251"/>
      <c r="W146" s="251"/>
      <c r="X146" s="248">
        <f t="shared" si="2"/>
        <v>0</v>
      </c>
      <c r="Y146" s="248"/>
      <c r="Z146" s="248"/>
      <c r="AA146" s="256" t="e">
        <f t="shared" si="3"/>
        <v>#N/A</v>
      </c>
      <c r="AB146" s="247"/>
      <c r="AC146" s="247"/>
      <c r="AD146" s="247" t="e">
        <f t="shared" si="6"/>
        <v>#N/A</v>
      </c>
      <c r="AE146" s="247"/>
      <c r="AF146" s="247"/>
      <c r="AG146" s="247" t="e">
        <f t="shared" si="4"/>
        <v>#N/A</v>
      </c>
      <c r="AH146" s="247"/>
      <c r="AI146" s="247"/>
      <c r="AJ146" s="247" t="e">
        <f t="shared" si="5"/>
        <v>#N/A</v>
      </c>
      <c r="AK146" s="247"/>
      <c r="AL146" s="268"/>
      <c r="AM146" s="13"/>
      <c r="AN146" s="51"/>
      <c r="AO146" s="51"/>
      <c r="AP146" s="51"/>
      <c r="AQ146" s="51"/>
      <c r="AR146" s="51"/>
      <c r="AS146" s="51"/>
      <c r="AT146" s="51"/>
      <c r="AU146" s="51"/>
      <c r="AV146" s="51"/>
      <c r="AW146" s="51"/>
      <c r="AX146" s="51"/>
      <c r="AY146" s="51"/>
      <c r="AZ146" s="51"/>
    </row>
    <row r="147" spans="1:52" s="42" customFormat="1" ht="31.5" customHeight="1">
      <c r="A147" s="249" t="e">
        <f t="shared" si="0"/>
        <v>#N/A</v>
      </c>
      <c r="B147" s="250"/>
      <c r="C147" s="250"/>
      <c r="D147" s="251">
        <f t="shared" si="1"/>
      </c>
      <c r="E147" s="251"/>
      <c r="F147" s="251"/>
      <c r="G147" s="251"/>
      <c r="H147" s="251"/>
      <c r="I147" s="251"/>
      <c r="J147" s="251"/>
      <c r="K147" s="251"/>
      <c r="L147" s="251"/>
      <c r="M147" s="251"/>
      <c r="N147" s="251"/>
      <c r="O147" s="251"/>
      <c r="P147" s="251"/>
      <c r="Q147" s="251"/>
      <c r="R147" s="251"/>
      <c r="S147" s="251"/>
      <c r="T147" s="251"/>
      <c r="U147" s="251"/>
      <c r="V147" s="251"/>
      <c r="W147" s="251"/>
      <c r="X147" s="248">
        <f t="shared" si="2"/>
        <v>0</v>
      </c>
      <c r="Y147" s="248"/>
      <c r="Z147" s="248"/>
      <c r="AA147" s="256" t="e">
        <f t="shared" si="3"/>
        <v>#N/A</v>
      </c>
      <c r="AB147" s="247"/>
      <c r="AC147" s="247"/>
      <c r="AD147" s="247" t="e">
        <f t="shared" si="6"/>
        <v>#N/A</v>
      </c>
      <c r="AE147" s="247"/>
      <c r="AF147" s="247"/>
      <c r="AG147" s="247" t="e">
        <f t="shared" si="4"/>
        <v>#N/A</v>
      </c>
      <c r="AH147" s="247"/>
      <c r="AI147" s="247"/>
      <c r="AJ147" s="247" t="e">
        <f t="shared" si="5"/>
        <v>#N/A</v>
      </c>
      <c r="AK147" s="247"/>
      <c r="AL147" s="268"/>
      <c r="AM147" s="13"/>
      <c r="AN147" s="51"/>
      <c r="AO147" s="51"/>
      <c r="AP147" s="51"/>
      <c r="AQ147" s="51"/>
      <c r="AR147" s="51"/>
      <c r="AS147" s="51"/>
      <c r="AT147" s="51"/>
      <c r="AU147" s="51"/>
      <c r="AV147" s="51"/>
      <c r="AW147" s="51"/>
      <c r="AX147" s="51"/>
      <c r="AY147" s="51"/>
      <c r="AZ147" s="51"/>
    </row>
    <row r="148" spans="1:52" s="42" customFormat="1" ht="35.25" customHeight="1">
      <c r="A148" s="249" t="e">
        <f t="shared" si="0"/>
        <v>#N/A</v>
      </c>
      <c r="B148" s="250"/>
      <c r="C148" s="250"/>
      <c r="D148" s="251">
        <f t="shared" si="1"/>
      </c>
      <c r="E148" s="251"/>
      <c r="F148" s="251"/>
      <c r="G148" s="251"/>
      <c r="H148" s="251"/>
      <c r="I148" s="251"/>
      <c r="J148" s="251"/>
      <c r="K148" s="251"/>
      <c r="L148" s="251"/>
      <c r="M148" s="251"/>
      <c r="N148" s="251"/>
      <c r="O148" s="251"/>
      <c r="P148" s="251"/>
      <c r="Q148" s="251"/>
      <c r="R148" s="251"/>
      <c r="S148" s="251"/>
      <c r="T148" s="251"/>
      <c r="U148" s="251"/>
      <c r="V148" s="251"/>
      <c r="W148" s="251"/>
      <c r="X148" s="248">
        <f t="shared" si="2"/>
        <v>0</v>
      </c>
      <c r="Y148" s="248"/>
      <c r="Z148" s="248"/>
      <c r="AA148" s="256" t="e">
        <f t="shared" si="3"/>
        <v>#N/A</v>
      </c>
      <c r="AB148" s="247"/>
      <c r="AC148" s="247"/>
      <c r="AD148" s="247" t="e">
        <f t="shared" si="6"/>
        <v>#N/A</v>
      </c>
      <c r="AE148" s="247"/>
      <c r="AF148" s="247"/>
      <c r="AG148" s="247" t="e">
        <f t="shared" si="4"/>
        <v>#N/A</v>
      </c>
      <c r="AH148" s="247"/>
      <c r="AI148" s="247"/>
      <c r="AJ148" s="247" t="e">
        <f t="shared" si="5"/>
        <v>#N/A</v>
      </c>
      <c r="AK148" s="247"/>
      <c r="AL148" s="268"/>
      <c r="AM148" s="13"/>
      <c r="AN148" s="51"/>
      <c r="AO148" s="51"/>
      <c r="AP148" s="51"/>
      <c r="AQ148" s="51"/>
      <c r="AR148" s="51"/>
      <c r="AS148" s="51"/>
      <c r="AT148" s="51"/>
      <c r="AU148" s="51"/>
      <c r="AV148" s="51"/>
      <c r="AW148" s="51"/>
      <c r="AX148" s="51"/>
      <c r="AY148" s="51"/>
      <c r="AZ148" s="51"/>
    </row>
    <row r="149" spans="1:52" s="42" customFormat="1" ht="35.25" customHeight="1">
      <c r="A149" s="249" t="e">
        <f t="shared" si="0"/>
        <v>#N/A</v>
      </c>
      <c r="B149" s="250"/>
      <c r="C149" s="250"/>
      <c r="D149" s="251">
        <f t="shared" si="1"/>
      </c>
      <c r="E149" s="251"/>
      <c r="F149" s="251"/>
      <c r="G149" s="251"/>
      <c r="H149" s="251"/>
      <c r="I149" s="251"/>
      <c r="J149" s="251"/>
      <c r="K149" s="251"/>
      <c r="L149" s="251"/>
      <c r="M149" s="251"/>
      <c r="N149" s="251"/>
      <c r="O149" s="251"/>
      <c r="P149" s="251"/>
      <c r="Q149" s="251"/>
      <c r="R149" s="251"/>
      <c r="S149" s="251"/>
      <c r="T149" s="251"/>
      <c r="U149" s="251"/>
      <c r="V149" s="251"/>
      <c r="W149" s="251"/>
      <c r="X149" s="248">
        <f>AK71</f>
        <v>0</v>
      </c>
      <c r="Y149" s="248"/>
      <c r="Z149" s="248"/>
      <c r="AA149" s="256" t="e">
        <f t="shared" si="3"/>
        <v>#N/A</v>
      </c>
      <c r="AB149" s="247"/>
      <c r="AC149" s="247"/>
      <c r="AD149" s="247" t="e">
        <f>X149*AA149</f>
        <v>#N/A</v>
      </c>
      <c r="AE149" s="247"/>
      <c r="AF149" s="247"/>
      <c r="AG149" s="247" t="e">
        <f>ROUND(AD149*0.2,2)</f>
        <v>#N/A</v>
      </c>
      <c r="AH149" s="247"/>
      <c r="AI149" s="247"/>
      <c r="AJ149" s="247" t="e">
        <f>AD149+AG149</f>
        <v>#N/A</v>
      </c>
      <c r="AK149" s="247"/>
      <c r="AL149" s="268"/>
      <c r="AM149" s="13"/>
      <c r="AN149" s="51"/>
      <c r="AO149" s="51"/>
      <c r="AP149" s="51"/>
      <c r="AQ149" s="51"/>
      <c r="AR149" s="51"/>
      <c r="AS149" s="51"/>
      <c r="AT149" s="51"/>
      <c r="AU149" s="51"/>
      <c r="AV149" s="51"/>
      <c r="AW149" s="51"/>
      <c r="AX149" s="51"/>
      <c r="AY149" s="51"/>
      <c r="AZ149" s="51"/>
    </row>
    <row r="150" spans="1:52" s="42" customFormat="1" ht="35.25" customHeight="1" thickBot="1">
      <c r="A150" s="313" t="e">
        <f t="shared" si="0"/>
        <v>#N/A</v>
      </c>
      <c r="B150" s="314"/>
      <c r="C150" s="314"/>
      <c r="D150" s="315">
        <f t="shared" si="1"/>
      </c>
      <c r="E150" s="315"/>
      <c r="F150" s="315"/>
      <c r="G150" s="315"/>
      <c r="H150" s="315"/>
      <c r="I150" s="315"/>
      <c r="J150" s="315"/>
      <c r="K150" s="315"/>
      <c r="L150" s="315"/>
      <c r="M150" s="315"/>
      <c r="N150" s="315"/>
      <c r="O150" s="315"/>
      <c r="P150" s="315"/>
      <c r="Q150" s="315"/>
      <c r="R150" s="315"/>
      <c r="S150" s="315"/>
      <c r="T150" s="315"/>
      <c r="U150" s="315"/>
      <c r="V150" s="315"/>
      <c r="W150" s="315"/>
      <c r="X150" s="269">
        <f>AK72</f>
        <v>0</v>
      </c>
      <c r="Y150" s="269"/>
      <c r="Z150" s="269"/>
      <c r="AA150" s="344" t="e">
        <f t="shared" si="3"/>
        <v>#N/A</v>
      </c>
      <c r="AB150" s="266"/>
      <c r="AC150" s="266"/>
      <c r="AD150" s="266" t="e">
        <f t="shared" si="6"/>
        <v>#N/A</v>
      </c>
      <c r="AE150" s="266"/>
      <c r="AF150" s="266"/>
      <c r="AG150" s="266" t="e">
        <f t="shared" si="4"/>
        <v>#N/A</v>
      </c>
      <c r="AH150" s="266"/>
      <c r="AI150" s="266"/>
      <c r="AJ150" s="266" t="e">
        <f t="shared" si="5"/>
        <v>#N/A</v>
      </c>
      <c r="AK150" s="266"/>
      <c r="AL150" s="270"/>
      <c r="AM150" s="13"/>
      <c r="AN150" s="51"/>
      <c r="AO150" s="51"/>
      <c r="AP150" s="51"/>
      <c r="AQ150" s="51"/>
      <c r="AR150" s="51"/>
      <c r="AS150" s="51"/>
      <c r="AT150" s="51"/>
      <c r="AU150" s="51"/>
      <c r="AV150" s="51"/>
      <c r="AW150" s="51"/>
      <c r="AX150" s="51"/>
      <c r="AY150" s="51"/>
      <c r="AZ150" s="51"/>
    </row>
    <row r="151" spans="1:52" s="42" customFormat="1" ht="15.75" thickBot="1">
      <c r="A151" s="14"/>
      <c r="B151" s="14"/>
      <c r="C151" s="14"/>
      <c r="D151" s="14"/>
      <c r="E151" s="14"/>
      <c r="F151" s="14"/>
      <c r="G151" s="14"/>
      <c r="H151" s="14"/>
      <c r="I151" s="14"/>
      <c r="J151" s="14"/>
      <c r="K151" s="14"/>
      <c r="L151" s="14"/>
      <c r="M151" s="14"/>
      <c r="N151" s="14"/>
      <c r="O151" s="14"/>
      <c r="P151" s="14"/>
      <c r="Q151" s="14"/>
      <c r="R151" s="14"/>
      <c r="S151" s="15"/>
      <c r="T151" s="14"/>
      <c r="U151" s="14"/>
      <c r="V151" s="14"/>
      <c r="W151" s="14"/>
      <c r="X151" s="19" t="s">
        <v>9</v>
      </c>
      <c r="Y151" s="14"/>
      <c r="Z151" s="14"/>
      <c r="AA151" s="36"/>
      <c r="AB151" s="36"/>
      <c r="AC151" s="36"/>
      <c r="AD151" s="302">
        <f>SUMIF(AD142:AF150,"&gt;0",AD142:AF150)</f>
        <v>0</v>
      </c>
      <c r="AE151" s="301"/>
      <c r="AF151" s="301"/>
      <c r="AG151" s="301">
        <f>SUMIF(AG142:AI150,"&gt;0",AG142:AI150)</f>
        <v>0</v>
      </c>
      <c r="AH151" s="301"/>
      <c r="AI151" s="301"/>
      <c r="AJ151" s="301">
        <f>SUMIF(AJ142:AL150,"&gt;0",AJ142:AL150)</f>
        <v>0</v>
      </c>
      <c r="AK151" s="301"/>
      <c r="AL151" s="304"/>
      <c r="AM151" s="13"/>
      <c r="AN151" s="51"/>
      <c r="AO151" s="51"/>
      <c r="AP151" s="51"/>
      <c r="AQ151" s="51"/>
      <c r="AR151" s="51"/>
      <c r="AS151" s="51"/>
      <c r="AT151" s="51"/>
      <c r="AU151" s="51"/>
      <c r="AV151" s="51"/>
      <c r="AW151" s="51"/>
      <c r="AX151" s="51"/>
      <c r="AY151" s="51"/>
      <c r="AZ151" s="51"/>
    </row>
    <row r="152" spans="1:52" s="42" customFormat="1" ht="15">
      <c r="A152" s="262" t="s">
        <v>57</v>
      </c>
      <c r="B152" s="262"/>
      <c r="C152" s="262"/>
      <c r="D152" s="262"/>
      <c r="E152" s="262"/>
      <c r="F152" s="262"/>
      <c r="G152" s="262"/>
      <c r="H152" s="262"/>
      <c r="I152" s="262"/>
      <c r="J152" s="262"/>
      <c r="K152" s="262"/>
      <c r="L152" s="262"/>
      <c r="M152" s="262"/>
      <c r="N152" s="262"/>
      <c r="O152" s="262"/>
      <c r="P152" s="262"/>
      <c r="Q152" s="262"/>
      <c r="R152" s="262"/>
      <c r="S152" s="262"/>
      <c r="T152" s="262"/>
      <c r="U152" s="262"/>
      <c r="V152" s="262"/>
      <c r="W152" s="262"/>
      <c r="X152" s="262"/>
      <c r="Y152" s="262"/>
      <c r="Z152" s="262"/>
      <c r="AA152" s="262"/>
      <c r="AB152" s="262"/>
      <c r="AC152" s="262"/>
      <c r="AD152" s="262"/>
      <c r="AE152" s="262"/>
      <c r="AF152" s="262"/>
      <c r="AG152" s="262"/>
      <c r="AH152" s="262"/>
      <c r="AI152" s="262"/>
      <c r="AJ152" s="262"/>
      <c r="AK152" s="262"/>
      <c r="AL152" s="262"/>
      <c r="AM152" s="13"/>
      <c r="AN152" s="51"/>
      <c r="AO152" s="51"/>
      <c r="AP152" s="51"/>
      <c r="AQ152" s="51"/>
      <c r="AR152" s="51"/>
      <c r="AS152" s="51"/>
      <c r="AT152" s="51"/>
      <c r="AU152" s="51"/>
      <c r="AV152" s="51"/>
      <c r="AW152" s="51"/>
      <c r="AX152" s="51"/>
      <c r="AY152" s="51"/>
      <c r="AZ152" s="51"/>
    </row>
    <row r="153" spans="1:52" s="42" customFormat="1" ht="15">
      <c r="A153" s="262" t="s">
        <v>51</v>
      </c>
      <c r="B153" s="262"/>
      <c r="C153" s="262"/>
      <c r="D153" s="262"/>
      <c r="E153" s="262"/>
      <c r="F153" s="262"/>
      <c r="G153" s="262"/>
      <c r="H153" s="263" t="str">
        <f>SUBSTITUTE(PROPER(INDEX(n_4,MID(TEXT(AJ151,n0),1,1)+1)&amp;INDEX(n0x,MID(TEXT(AJ151,n0),2,1)+1,MID(TEXT(AJ151,n0),3,1)+1)&amp;IF(-MID(TEXT(AJ151,n0),1,3),"миллиард"&amp;VLOOKUP(MID(TEXT(AJ151,n0),3,1)*AND(MID(TEXT(AJ151,n0),2,1)-1),мил,2),"")&amp;INDEX(n_4,MID(TEXT(AJ151,n0),4,1)+1)&amp;INDEX(n0x,MID(TEXT(AJ151,n0),5,1)+1,MID(TEXT(AJ151,n0),6,1)+1)&amp;IF(-MID(TEXT(AJ151,n0),4,3),"миллион"&amp;VLOOKUP(MID(TEXT(AJ151,n0),6,1)*AND(MID(TEXT(AJ151,n0),5,1)-1),мил,2),"")&amp;INDEX(n_4,MID(TEXT(AJ151,n0),7,1)+1)&amp;INDEX(n1x,MID(TEXT(AJ151,n0),8,1)+1,MID(TEXT(AJ151,n0),9,1)+1)&amp;IF(-MID(TEXT(AJ151,n0),7,3),VLOOKUP(MID(TEXT(AJ151,n0),9,1)*AND(MID(TEXT(AJ151,n0),8,1)-1),тыс,2),"")&amp;INDEX(n_4,MID(TEXT(AJ151,n0),10,1)+1)&amp;INDEX(n0x,MID(TEXT(AJ151,n0),11,1)+1,MID(TEXT(AJ151,n0),12,1)+1)),"z"," ")&amp;IF(TRUNC(TEXT(AJ151,n0)),"","Ноль ")&amp;"рубл"&amp;VLOOKUP(MOD(MAX(MOD(MID(TEXT(AJ151,n0),11,2)-11,100),9),10),{0,"ь ";1,"я ";4,"ей "},2)&amp;RIGHT(TEXT(AJ151,n0),2)&amp;" копе"&amp;VLOOKUP(MOD(MAX(MOD(RIGHT(TEXT(AJ151,n0),2)-11,100),9),10),{0,"йка";1,"йки";4,"ек"},2)</f>
        <v>Ноль рублей 00 копеек</v>
      </c>
      <c r="I153" s="263"/>
      <c r="J153" s="263"/>
      <c r="K153" s="263"/>
      <c r="L153" s="263"/>
      <c r="M153" s="263"/>
      <c r="N153" s="263"/>
      <c r="O153" s="263"/>
      <c r="P153" s="263"/>
      <c r="Q153" s="263"/>
      <c r="R153" s="263"/>
      <c r="S153" s="263"/>
      <c r="T153" s="263"/>
      <c r="U153" s="263"/>
      <c r="V153" s="263"/>
      <c r="W153" s="263"/>
      <c r="X153" s="263"/>
      <c r="Y153" s="263"/>
      <c r="Z153" s="263"/>
      <c r="AA153" s="263"/>
      <c r="AB153" s="263"/>
      <c r="AC153" s="263"/>
      <c r="AD153" s="263"/>
      <c r="AE153" s="263"/>
      <c r="AF153" s="263"/>
      <c r="AG153" s="263"/>
      <c r="AH153" s="263"/>
      <c r="AI153" s="263"/>
      <c r="AJ153" s="263"/>
      <c r="AK153" s="263"/>
      <c r="AL153" s="263"/>
      <c r="AM153" s="13"/>
      <c r="AN153" s="51"/>
      <c r="AO153" s="51"/>
      <c r="AP153" s="51"/>
      <c r="AQ153" s="51"/>
      <c r="AR153" s="51"/>
      <c r="AS153" s="51"/>
      <c r="AT153" s="51"/>
      <c r="AU153" s="51"/>
      <c r="AV153" s="51"/>
      <c r="AW153" s="51"/>
      <c r="AX153" s="51"/>
      <c r="AY153" s="51"/>
      <c r="AZ153" s="51"/>
    </row>
    <row r="154" spans="1:52" s="42" customFormat="1" ht="15">
      <c r="A154" s="14" t="s">
        <v>19</v>
      </c>
      <c r="B154" s="14"/>
      <c r="C154" s="14"/>
      <c r="D154" s="14"/>
      <c r="E154" s="14"/>
      <c r="F154" s="14"/>
      <c r="G154" s="14"/>
      <c r="H154" s="299" t="str">
        <f>SUBSTITUTE(PROPER(INDEX(n_4,MID(TEXT(AG151,n0),1,1)+1)&amp;INDEX(n0x,MID(TEXT(AG151,n0),2,1)+1,MID(TEXT(AG151,n0),3,1)+1)&amp;IF(-MID(TEXT(AG151,n0),1,3),"миллиард"&amp;VLOOKUP(MID(TEXT(AG151,n0),3,1)*AND(MID(TEXT(AG151,n0),2,1)-1),мил,2),"")&amp;INDEX(n_4,MID(TEXT(AG151,n0),4,1)+1)&amp;INDEX(n0x,MID(TEXT(AG151,n0),5,1)+1,MID(TEXT(AG151,n0),6,1)+1)&amp;IF(-MID(TEXT(AG151,n0),4,3),"миллион"&amp;VLOOKUP(MID(TEXT(AG151,n0),6,1)*AND(MID(TEXT(AG151,n0),5,1)-1),мил,2),"")&amp;INDEX(n_4,MID(TEXT(AG151,n0),7,1)+1)&amp;INDEX(n1x,MID(TEXT(AG151,n0),8,1)+1,MID(TEXT(AG151,n0),9,1)+1)&amp;IF(-MID(TEXT(AG151,n0),7,3),VLOOKUP(MID(TEXT(AG151,n0),9,1)*AND(MID(TEXT(AG151,n0),8,1)-1),тыс,2),"")&amp;INDEX(n_4,MID(TEXT(AG151,n0),10,1)+1)&amp;INDEX(n0x,MID(TEXT(AG151,n0),11,1)+1,MID(TEXT(AG151,n0),12,1)+1)),"z"," ")&amp;IF(TRUNC(TEXT(AG151,n0)),"","Ноль ")&amp;"рубл"&amp;VLOOKUP(MOD(MAX(MOD(MID(TEXT(AG151,n0),11,2)-11,100),9),10),{0,"ь ";1,"я ";4,"ей "},2)&amp;RIGHT(TEXT(AG151,n0),2)&amp;" копе"&amp;VLOOKUP(MOD(MAX(MOD(RIGHT(TEXT(AG151,n0),2)-11,100),9),10),{0,"йка";1,"йки";4,"ек"},2)</f>
        <v>Ноль рублей 00 копеек</v>
      </c>
      <c r="I154" s="299"/>
      <c r="J154" s="299"/>
      <c r="K154" s="299"/>
      <c r="L154" s="299"/>
      <c r="M154" s="299"/>
      <c r="N154" s="299"/>
      <c r="O154" s="299"/>
      <c r="P154" s="299"/>
      <c r="Q154" s="299"/>
      <c r="R154" s="299"/>
      <c r="S154" s="299"/>
      <c r="T154" s="299"/>
      <c r="U154" s="299"/>
      <c r="V154" s="299"/>
      <c r="W154" s="299"/>
      <c r="X154" s="299"/>
      <c r="Y154" s="299"/>
      <c r="Z154" s="299"/>
      <c r="AA154" s="299"/>
      <c r="AB154" s="299"/>
      <c r="AC154" s="299"/>
      <c r="AD154" s="299"/>
      <c r="AE154" s="299"/>
      <c r="AF154" s="299"/>
      <c r="AG154" s="299"/>
      <c r="AH154" s="299"/>
      <c r="AI154" s="299"/>
      <c r="AJ154" s="299"/>
      <c r="AK154" s="299"/>
      <c r="AL154" s="299"/>
      <c r="AM154" s="13"/>
      <c r="AN154" s="51"/>
      <c r="AO154" s="51"/>
      <c r="AP154" s="51"/>
      <c r="AQ154" s="51"/>
      <c r="AR154" s="51"/>
      <c r="AS154" s="51"/>
      <c r="AT154" s="51"/>
      <c r="AU154" s="51"/>
      <c r="AV154" s="51"/>
      <c r="AW154" s="51"/>
      <c r="AX154" s="51"/>
      <c r="AY154" s="51"/>
      <c r="AZ154" s="51"/>
    </row>
    <row r="155" spans="1:52" s="42" customFormat="1" ht="16.5" customHeight="1">
      <c r="A155" s="262" t="s">
        <v>315</v>
      </c>
      <c r="B155" s="262"/>
      <c r="C155" s="262"/>
      <c r="D155" s="262"/>
      <c r="E155" s="262"/>
      <c r="F155" s="262"/>
      <c r="G155" s="262"/>
      <c r="H155" s="262"/>
      <c r="I155" s="262"/>
      <c r="J155" s="262"/>
      <c r="K155" s="262"/>
      <c r="L155" s="262"/>
      <c r="M155" s="262"/>
      <c r="N155" s="262"/>
      <c r="O155" s="262"/>
      <c r="P155" s="262"/>
      <c r="Q155" s="262"/>
      <c r="R155" s="262"/>
      <c r="S155" s="262"/>
      <c r="T155" s="262"/>
      <c r="U155" s="262"/>
      <c r="V155" s="262"/>
      <c r="W155" s="262"/>
      <c r="X155" s="262"/>
      <c r="Y155" s="262"/>
      <c r="Z155" s="262"/>
      <c r="AA155" s="262"/>
      <c r="AB155" s="262"/>
      <c r="AC155" s="262"/>
      <c r="AD155" s="262"/>
      <c r="AE155" s="262"/>
      <c r="AF155" s="262"/>
      <c r="AG155" s="262"/>
      <c r="AH155" s="262"/>
      <c r="AI155" s="262"/>
      <c r="AJ155" s="262"/>
      <c r="AK155" s="262"/>
      <c r="AL155" s="262"/>
      <c r="AM155" s="13"/>
      <c r="AN155" s="51"/>
      <c r="AO155" s="51"/>
      <c r="AP155" s="51"/>
      <c r="AQ155" s="51"/>
      <c r="AR155" s="51"/>
      <c r="AS155" s="51"/>
      <c r="AT155" s="51"/>
      <c r="AU155" s="51"/>
      <c r="AV155" s="51"/>
      <c r="AW155" s="51"/>
      <c r="AX155" s="51"/>
      <c r="AY155" s="51"/>
      <c r="AZ155" s="51"/>
    </row>
    <row r="156" spans="1:52" s="42" customFormat="1" ht="15" customHeight="1">
      <c r="A156" s="262" t="s">
        <v>58</v>
      </c>
      <c r="B156" s="262"/>
      <c r="C156" s="262"/>
      <c r="D156" s="262"/>
      <c r="E156" s="262"/>
      <c r="F156" s="262"/>
      <c r="G156" s="262"/>
      <c r="H156" s="262"/>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13"/>
      <c r="AN156" s="51"/>
      <c r="AO156" s="51"/>
      <c r="AP156" s="51"/>
      <c r="AQ156" s="51"/>
      <c r="AR156" s="51"/>
      <c r="AS156" s="51"/>
      <c r="AT156" s="51"/>
      <c r="AU156" s="51"/>
      <c r="AV156" s="51"/>
      <c r="AW156" s="51"/>
      <c r="AX156" s="51"/>
      <c r="AY156" s="51"/>
      <c r="AZ156" s="51"/>
    </row>
    <row r="157" spans="1:52" s="42" customFormat="1" ht="6" customHeight="1">
      <c r="A157" s="14"/>
      <c r="B157" s="14"/>
      <c r="C157" s="14"/>
      <c r="D157" s="14"/>
      <c r="E157" s="14"/>
      <c r="F157" s="14"/>
      <c r="G157" s="14"/>
      <c r="H157" s="14"/>
      <c r="I157" s="14"/>
      <c r="J157" s="14"/>
      <c r="K157" s="14"/>
      <c r="L157" s="14"/>
      <c r="M157" s="14"/>
      <c r="N157" s="14"/>
      <c r="O157" s="14"/>
      <c r="P157" s="14"/>
      <c r="Q157" s="14"/>
      <c r="R157" s="14"/>
      <c r="S157" s="15"/>
      <c r="T157" s="15"/>
      <c r="U157" s="14"/>
      <c r="V157" s="14"/>
      <c r="W157" s="14"/>
      <c r="X157" s="14"/>
      <c r="Y157" s="14"/>
      <c r="Z157" s="14"/>
      <c r="AA157" s="14"/>
      <c r="AB157" s="14"/>
      <c r="AC157" s="14"/>
      <c r="AD157" s="14"/>
      <c r="AE157" s="14"/>
      <c r="AF157" s="14"/>
      <c r="AG157" s="14"/>
      <c r="AH157" s="14"/>
      <c r="AI157" s="14"/>
      <c r="AJ157" s="14"/>
      <c r="AK157" s="14"/>
      <c r="AL157" s="14"/>
      <c r="AM157" s="13"/>
      <c r="AN157" s="51"/>
      <c r="AO157" s="51"/>
      <c r="AP157" s="51"/>
      <c r="AQ157" s="51"/>
      <c r="AR157" s="51"/>
      <c r="AS157" s="51"/>
      <c r="AT157" s="51"/>
      <c r="AU157" s="51"/>
      <c r="AV157" s="51"/>
      <c r="AW157" s="51"/>
      <c r="AX157" s="51"/>
      <c r="AY157" s="51"/>
      <c r="AZ157" s="51"/>
    </row>
    <row r="158" spans="1:52" s="42" customFormat="1" ht="8.25" customHeight="1">
      <c r="A158" s="14"/>
      <c r="B158" s="14"/>
      <c r="C158" s="14"/>
      <c r="D158" s="14"/>
      <c r="E158" s="14"/>
      <c r="F158" s="14"/>
      <c r="G158" s="14"/>
      <c r="H158" s="14"/>
      <c r="I158" s="14"/>
      <c r="J158" s="14"/>
      <c r="K158" s="14"/>
      <c r="L158" s="14"/>
      <c r="M158" s="14"/>
      <c r="N158" s="14"/>
      <c r="O158" s="14"/>
      <c r="P158" s="14"/>
      <c r="Q158" s="14"/>
      <c r="R158" s="14"/>
      <c r="S158" s="15"/>
      <c r="T158" s="15"/>
      <c r="U158" s="14"/>
      <c r="V158" s="14"/>
      <c r="W158" s="14"/>
      <c r="X158" s="14"/>
      <c r="Y158" s="14"/>
      <c r="Z158" s="14"/>
      <c r="AA158" s="14"/>
      <c r="AB158" s="14"/>
      <c r="AC158" s="14"/>
      <c r="AD158" s="14"/>
      <c r="AE158" s="14"/>
      <c r="AF158" s="14"/>
      <c r="AG158" s="14"/>
      <c r="AH158" s="14"/>
      <c r="AI158" s="14"/>
      <c r="AJ158" s="14"/>
      <c r="AK158" s="14"/>
      <c r="AL158" s="14"/>
      <c r="AM158" s="13"/>
      <c r="AN158" s="51"/>
      <c r="AO158" s="51"/>
      <c r="AP158" s="51"/>
      <c r="AQ158" s="51"/>
      <c r="AR158" s="51"/>
      <c r="AS158" s="51"/>
      <c r="AT158" s="51"/>
      <c r="AU158" s="51"/>
      <c r="AV158" s="51"/>
      <c r="AW158" s="51"/>
      <c r="AX158" s="51"/>
      <c r="AY158" s="51"/>
      <c r="AZ158" s="51"/>
    </row>
    <row r="159" spans="1:52" s="42" customFormat="1" ht="15">
      <c r="A159" s="14"/>
      <c r="B159" s="14"/>
      <c r="C159" s="14"/>
      <c r="D159" s="14"/>
      <c r="E159" s="14"/>
      <c r="F159" s="17" t="s">
        <v>0</v>
      </c>
      <c r="G159" s="14"/>
      <c r="H159" s="14"/>
      <c r="I159" s="14"/>
      <c r="J159" s="14"/>
      <c r="K159" s="14"/>
      <c r="L159" s="14"/>
      <c r="M159" s="14"/>
      <c r="N159" s="14"/>
      <c r="O159" s="14"/>
      <c r="P159" s="14"/>
      <c r="Q159" s="14"/>
      <c r="R159" s="14"/>
      <c r="S159" s="15"/>
      <c r="T159" s="15"/>
      <c r="U159" s="14"/>
      <c r="V159" s="14"/>
      <c r="W159" s="14"/>
      <c r="X159" s="14"/>
      <c r="Y159" s="17" t="s">
        <v>1</v>
      </c>
      <c r="Z159" s="14"/>
      <c r="AA159" s="14"/>
      <c r="AB159" s="14"/>
      <c r="AC159" s="14"/>
      <c r="AD159" s="14"/>
      <c r="AE159" s="14"/>
      <c r="AF159" s="14"/>
      <c r="AG159" s="14"/>
      <c r="AH159" s="14"/>
      <c r="AI159" s="14"/>
      <c r="AJ159" s="14"/>
      <c r="AK159" s="14"/>
      <c r="AL159" s="14"/>
      <c r="AM159" s="13"/>
      <c r="AN159" s="51"/>
      <c r="AO159" s="51"/>
      <c r="AP159" s="51"/>
      <c r="AQ159" s="51"/>
      <c r="AR159" s="51"/>
      <c r="AS159" s="51"/>
      <c r="AT159" s="51"/>
      <c r="AU159" s="51"/>
      <c r="AV159" s="51"/>
      <c r="AW159" s="51"/>
      <c r="AX159" s="51"/>
      <c r="AY159" s="51"/>
      <c r="AZ159" s="51"/>
    </row>
    <row r="160" spans="1:52" s="42" customFormat="1" ht="15">
      <c r="A160" s="240" t="str">
        <f>T116</f>
        <v>Начальник Брестского областного 
управления Госпромнадзора
___________________________ И.Г.Калишук</v>
      </c>
      <c r="B160" s="240"/>
      <c r="C160" s="240"/>
      <c r="D160" s="240"/>
      <c r="E160" s="240"/>
      <c r="F160" s="240"/>
      <c r="G160" s="240"/>
      <c r="H160" s="240"/>
      <c r="I160" s="240"/>
      <c r="J160" s="240"/>
      <c r="K160" s="240"/>
      <c r="L160" s="240"/>
      <c r="M160" s="240"/>
      <c r="N160" s="240"/>
      <c r="O160" s="240"/>
      <c r="P160" s="240"/>
      <c r="Q160" s="240"/>
      <c r="R160" s="240"/>
      <c r="S160" s="240"/>
      <c r="T160" s="15"/>
      <c r="U160" s="14"/>
      <c r="V160" s="260">
        <f>A116</f>
        <v>0</v>
      </c>
      <c r="W160" s="260"/>
      <c r="X160" s="260"/>
      <c r="Y160" s="260"/>
      <c r="Z160" s="260"/>
      <c r="AA160" s="260"/>
      <c r="AB160" s="260"/>
      <c r="AC160" s="260"/>
      <c r="AD160" s="260"/>
      <c r="AE160" s="260"/>
      <c r="AF160" s="260"/>
      <c r="AG160" s="260"/>
      <c r="AH160" s="260"/>
      <c r="AI160" s="260"/>
      <c r="AJ160" s="260"/>
      <c r="AK160" s="260"/>
      <c r="AL160" s="260"/>
      <c r="AM160" s="13"/>
      <c r="AN160" s="51"/>
      <c r="AO160" s="51"/>
      <c r="AP160" s="51"/>
      <c r="AQ160" s="51"/>
      <c r="AR160" s="51"/>
      <c r="AS160" s="51"/>
      <c r="AT160" s="51"/>
      <c r="AU160" s="51"/>
      <c r="AV160" s="51"/>
      <c r="AW160" s="51"/>
      <c r="AX160" s="51"/>
      <c r="AY160" s="51"/>
      <c r="AZ160" s="51"/>
    </row>
    <row r="161" spans="1:52" s="42" customFormat="1" ht="15">
      <c r="A161" s="240"/>
      <c r="B161" s="240"/>
      <c r="C161" s="240"/>
      <c r="D161" s="240"/>
      <c r="E161" s="240"/>
      <c r="F161" s="240"/>
      <c r="G161" s="240"/>
      <c r="H161" s="240"/>
      <c r="I161" s="240"/>
      <c r="J161" s="240"/>
      <c r="K161" s="240"/>
      <c r="L161" s="240"/>
      <c r="M161" s="240"/>
      <c r="N161" s="240"/>
      <c r="O161" s="240"/>
      <c r="P161" s="240"/>
      <c r="Q161" s="240"/>
      <c r="R161" s="240"/>
      <c r="S161" s="240"/>
      <c r="T161" s="15"/>
      <c r="U161" s="14"/>
      <c r="V161" s="261"/>
      <c r="W161" s="261"/>
      <c r="X161" s="261"/>
      <c r="Y161" s="261"/>
      <c r="Z161" s="261"/>
      <c r="AA161" s="261"/>
      <c r="AB161" s="261"/>
      <c r="AC161" s="261"/>
      <c r="AD161" s="261"/>
      <c r="AE161" s="261"/>
      <c r="AF161" s="261"/>
      <c r="AG161" s="261"/>
      <c r="AH161" s="261"/>
      <c r="AI161" s="261"/>
      <c r="AJ161" s="261"/>
      <c r="AK161" s="261"/>
      <c r="AL161" s="261"/>
      <c r="AM161" s="13"/>
      <c r="AN161" s="51"/>
      <c r="AO161" s="51"/>
      <c r="AP161" s="51"/>
      <c r="AQ161" s="51"/>
      <c r="AR161" s="51"/>
      <c r="AS161" s="51"/>
      <c r="AT161" s="51"/>
      <c r="AU161" s="51"/>
      <c r="AV161" s="51"/>
      <c r="AW161" s="51"/>
      <c r="AX161" s="51"/>
      <c r="AY161" s="51"/>
      <c r="AZ161" s="51"/>
    </row>
    <row r="162" spans="1:52" s="42" customFormat="1" ht="15">
      <c r="A162" s="240"/>
      <c r="B162" s="240"/>
      <c r="C162" s="240"/>
      <c r="D162" s="240"/>
      <c r="E162" s="240"/>
      <c r="F162" s="240"/>
      <c r="G162" s="240"/>
      <c r="H162" s="240"/>
      <c r="I162" s="240"/>
      <c r="J162" s="240"/>
      <c r="K162" s="240"/>
      <c r="L162" s="240"/>
      <c r="M162" s="240"/>
      <c r="N162" s="240"/>
      <c r="O162" s="240"/>
      <c r="P162" s="240"/>
      <c r="Q162" s="240"/>
      <c r="R162" s="240"/>
      <c r="S162" s="240"/>
      <c r="T162" s="15"/>
      <c r="U162" s="14"/>
      <c r="V162" s="14"/>
      <c r="W162" s="14"/>
      <c r="X162" s="14"/>
      <c r="Y162" s="14"/>
      <c r="Z162" s="14"/>
      <c r="AA162" s="38" t="s">
        <v>59</v>
      </c>
      <c r="AB162" s="14"/>
      <c r="AC162" s="14"/>
      <c r="AD162" s="14"/>
      <c r="AE162" s="14"/>
      <c r="AF162" s="14"/>
      <c r="AG162" s="14"/>
      <c r="AH162" s="14"/>
      <c r="AI162" s="14"/>
      <c r="AJ162" s="14"/>
      <c r="AK162" s="14"/>
      <c r="AL162" s="14"/>
      <c r="AM162" s="13"/>
      <c r="AN162" s="51"/>
      <c r="AO162" s="51"/>
      <c r="AP162" s="51"/>
      <c r="AQ162" s="51"/>
      <c r="AR162" s="51"/>
      <c r="AS162" s="51"/>
      <c r="AT162" s="51"/>
      <c r="AU162" s="51"/>
      <c r="AV162" s="51"/>
      <c r="AW162" s="51"/>
      <c r="AX162" s="51"/>
      <c r="AY162" s="51"/>
      <c r="AZ162" s="51"/>
    </row>
    <row r="163" spans="1:52" s="42" customFormat="1" ht="36" customHeight="1">
      <c r="A163" s="240"/>
      <c r="B163" s="240"/>
      <c r="C163" s="240"/>
      <c r="D163" s="240"/>
      <c r="E163" s="240"/>
      <c r="F163" s="240"/>
      <c r="G163" s="240"/>
      <c r="H163" s="240"/>
      <c r="I163" s="240"/>
      <c r="J163" s="240"/>
      <c r="K163" s="240"/>
      <c r="L163" s="240"/>
      <c r="M163" s="240"/>
      <c r="N163" s="240"/>
      <c r="O163" s="240"/>
      <c r="P163" s="240"/>
      <c r="Q163" s="240"/>
      <c r="R163" s="240"/>
      <c r="S163" s="240"/>
      <c r="T163" s="15"/>
      <c r="U163" s="14"/>
      <c r="V163" s="257"/>
      <c r="W163" s="257"/>
      <c r="X163" s="257"/>
      <c r="Y163" s="257"/>
      <c r="Z163" s="257"/>
      <c r="AA163" s="257"/>
      <c r="AB163" s="257"/>
      <c r="AC163" s="257"/>
      <c r="AD163" s="267">
        <f>K119</f>
        <v>0</v>
      </c>
      <c r="AE163" s="267"/>
      <c r="AF163" s="267"/>
      <c r="AG163" s="267"/>
      <c r="AH163" s="267"/>
      <c r="AI163" s="267"/>
      <c r="AJ163" s="267"/>
      <c r="AK163" s="267"/>
      <c r="AL163" s="267"/>
      <c r="AM163" s="13"/>
      <c r="AN163" s="51"/>
      <c r="AO163" s="51"/>
      <c r="AP163" s="51"/>
      <c r="AQ163" s="51"/>
      <c r="AR163" s="51"/>
      <c r="AS163" s="51"/>
      <c r="AT163" s="51"/>
      <c r="AU163" s="51"/>
      <c r="AV163" s="51"/>
      <c r="AW163" s="51"/>
      <c r="AX163" s="51"/>
      <c r="AY163" s="51"/>
      <c r="AZ163" s="51"/>
    </row>
    <row r="164" spans="1:52" s="42" customFormat="1" ht="15">
      <c r="A164" s="14"/>
      <c r="B164" s="14"/>
      <c r="C164" s="14"/>
      <c r="D164" s="14"/>
      <c r="E164" s="14"/>
      <c r="F164" s="14"/>
      <c r="G164" s="14"/>
      <c r="H164" s="14"/>
      <c r="I164" s="14"/>
      <c r="J164" s="14"/>
      <c r="K164" s="14"/>
      <c r="L164" s="14"/>
      <c r="M164" s="14"/>
      <c r="N164" s="14"/>
      <c r="O164" s="14"/>
      <c r="P164" s="14"/>
      <c r="Q164" s="14"/>
      <c r="R164" s="14"/>
      <c r="S164" s="15"/>
      <c r="T164" s="15"/>
      <c r="U164" s="14"/>
      <c r="V164" s="14" t="s">
        <v>11</v>
      </c>
      <c r="W164" s="14"/>
      <c r="X164" s="14"/>
      <c r="Y164" s="14"/>
      <c r="Z164" s="14"/>
      <c r="AA164" s="14"/>
      <c r="AB164" s="14"/>
      <c r="AC164" s="14"/>
      <c r="AD164" s="14"/>
      <c r="AE164" s="14"/>
      <c r="AF164" s="14"/>
      <c r="AG164" s="37" t="s">
        <v>36</v>
      </c>
      <c r="AH164" s="14"/>
      <c r="AI164" s="14"/>
      <c r="AJ164" s="14"/>
      <c r="AK164" s="14"/>
      <c r="AL164" s="14"/>
      <c r="AM164" s="13"/>
      <c r="AN164" s="51"/>
      <c r="AO164" s="51"/>
      <c r="AP164" s="51"/>
      <c r="AQ164" s="51"/>
      <c r="AR164" s="51"/>
      <c r="AS164" s="51"/>
      <c r="AT164" s="51"/>
      <c r="AU164" s="51"/>
      <c r="AV164" s="51"/>
      <c r="AW164" s="51"/>
      <c r="AX164" s="51"/>
      <c r="AY164" s="51"/>
      <c r="AZ164" s="51"/>
    </row>
    <row r="165" spans="1:52" s="42" customFormat="1" ht="15">
      <c r="A165" s="14"/>
      <c r="B165" s="14"/>
      <c r="C165" s="14"/>
      <c r="D165" s="14"/>
      <c r="E165" s="14" t="s">
        <v>12</v>
      </c>
      <c r="F165" s="14"/>
      <c r="G165" s="14"/>
      <c r="H165" s="14"/>
      <c r="I165" s="14"/>
      <c r="J165" s="14"/>
      <c r="K165" s="14"/>
      <c r="L165" s="14"/>
      <c r="M165" s="14"/>
      <c r="N165" s="14"/>
      <c r="O165" s="14"/>
      <c r="P165" s="14"/>
      <c r="Q165" s="14"/>
      <c r="R165" s="14"/>
      <c r="S165" s="15"/>
      <c r="T165" s="15"/>
      <c r="U165" s="14"/>
      <c r="V165" s="14"/>
      <c r="W165" s="14"/>
      <c r="X165" s="14"/>
      <c r="Y165" s="14"/>
      <c r="AA165" s="14"/>
      <c r="AB165" s="14" t="s">
        <v>12</v>
      </c>
      <c r="AC165" s="14"/>
      <c r="AD165" s="14"/>
      <c r="AE165" s="14"/>
      <c r="AF165" s="14"/>
      <c r="AG165" s="14"/>
      <c r="AH165" s="14"/>
      <c r="AI165" s="14"/>
      <c r="AJ165" s="14"/>
      <c r="AK165" s="14"/>
      <c r="AL165" s="14"/>
      <c r="AM165" s="13"/>
      <c r="AN165" s="51"/>
      <c r="AO165" s="51"/>
      <c r="AP165" s="51"/>
      <c r="AQ165" s="51"/>
      <c r="AR165" s="51"/>
      <c r="AS165" s="51"/>
      <c r="AT165" s="51"/>
      <c r="AU165" s="51"/>
      <c r="AV165" s="51"/>
      <c r="AW165" s="51"/>
      <c r="AX165" s="51"/>
      <c r="AY165" s="51"/>
      <c r="AZ165" s="51"/>
    </row>
    <row r="166" spans="1:52" s="42" customFormat="1" ht="6" customHeight="1">
      <c r="A166" s="312"/>
      <c r="B166" s="312"/>
      <c r="C166" s="312"/>
      <c r="D166" s="312"/>
      <c r="E166" s="312"/>
      <c r="F166" s="312"/>
      <c r="G166" s="312"/>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51"/>
      <c r="AO166" s="51"/>
      <c r="AP166" s="51"/>
      <c r="AQ166" s="51"/>
      <c r="AR166" s="51"/>
      <c r="AS166" s="51"/>
      <c r="AT166" s="51"/>
      <c r="AU166" s="51"/>
      <c r="AV166" s="51"/>
      <c r="AW166" s="51"/>
      <c r="AX166" s="51"/>
      <c r="AY166" s="51"/>
      <c r="AZ166" s="51"/>
    </row>
    <row r="167" spans="1:52" s="42" customFormat="1" ht="5.25" customHeight="1">
      <c r="A167" s="14"/>
      <c r="B167" s="14"/>
      <c r="C167" s="14"/>
      <c r="D167" s="14"/>
      <c r="E167" s="14"/>
      <c r="F167" s="14"/>
      <c r="G167" s="14"/>
      <c r="H167" s="14"/>
      <c r="I167" s="14"/>
      <c r="J167" s="14"/>
      <c r="K167" s="14"/>
      <c r="L167" s="14"/>
      <c r="M167" s="14"/>
      <c r="N167" s="14"/>
      <c r="O167" s="14"/>
      <c r="P167" s="14"/>
      <c r="Q167" s="14"/>
      <c r="R167" s="14"/>
      <c r="S167" s="15"/>
      <c r="T167" s="15"/>
      <c r="U167" s="14"/>
      <c r="V167" s="14"/>
      <c r="W167" s="14"/>
      <c r="X167" s="14"/>
      <c r="Y167" s="14"/>
      <c r="Z167" s="14"/>
      <c r="AA167" s="14"/>
      <c r="AB167" s="14"/>
      <c r="AC167" s="14"/>
      <c r="AD167" s="14"/>
      <c r="AE167" s="14"/>
      <c r="AF167" s="14"/>
      <c r="AG167" s="14"/>
      <c r="AH167" s="14"/>
      <c r="AI167" s="14"/>
      <c r="AJ167" s="14"/>
      <c r="AK167" s="14"/>
      <c r="AL167" s="14"/>
      <c r="AM167" s="13"/>
      <c r="AN167" s="51"/>
      <c r="AO167" s="51"/>
      <c r="AP167" s="51"/>
      <c r="AQ167" s="51"/>
      <c r="AR167" s="51"/>
      <c r="AS167" s="51"/>
      <c r="AT167" s="51"/>
      <c r="AU167" s="51"/>
      <c r="AV167" s="51"/>
      <c r="AW167" s="51"/>
      <c r="AX167" s="51"/>
      <c r="AY167" s="51"/>
      <c r="AZ167" s="51"/>
    </row>
    <row r="168" spans="1:52" s="42" customFormat="1" ht="6" customHeight="1">
      <c r="A168" s="14"/>
      <c r="B168" s="14"/>
      <c r="C168" s="14"/>
      <c r="D168" s="14"/>
      <c r="E168" s="14"/>
      <c r="F168" s="14"/>
      <c r="G168" s="14"/>
      <c r="H168" s="14"/>
      <c r="I168" s="14"/>
      <c r="J168" s="14"/>
      <c r="K168" s="14"/>
      <c r="L168" s="14"/>
      <c r="M168" s="14"/>
      <c r="N168" s="14"/>
      <c r="O168" s="14"/>
      <c r="P168" s="14"/>
      <c r="Q168" s="14"/>
      <c r="R168" s="14"/>
      <c r="S168" s="15"/>
      <c r="T168" s="15"/>
      <c r="U168" s="14"/>
      <c r="V168" s="14"/>
      <c r="W168" s="14"/>
      <c r="X168" s="14"/>
      <c r="Y168" s="14"/>
      <c r="Z168" s="14"/>
      <c r="AA168" s="14"/>
      <c r="AB168" s="14"/>
      <c r="AC168" s="14"/>
      <c r="AD168" s="14"/>
      <c r="AE168" s="14"/>
      <c r="AF168" s="14"/>
      <c r="AG168" s="14"/>
      <c r="AH168" s="14"/>
      <c r="AI168" s="14"/>
      <c r="AJ168" s="14"/>
      <c r="AK168" s="14"/>
      <c r="AL168" s="14"/>
      <c r="AM168" s="13"/>
      <c r="AN168" s="51"/>
      <c r="AO168" s="51"/>
      <c r="AP168" s="51"/>
      <c r="AQ168" s="51"/>
      <c r="AR168" s="51"/>
      <c r="AS168" s="51"/>
      <c r="AT168" s="51"/>
      <c r="AU168" s="51"/>
      <c r="AV168" s="51"/>
      <c r="AW168" s="51"/>
      <c r="AX168" s="51"/>
      <c r="AY168" s="51"/>
      <c r="AZ168" s="51"/>
    </row>
    <row r="169" spans="1:52" s="42" customFormat="1" ht="16.5" customHeight="1">
      <c r="A169" s="234" t="s">
        <v>0</v>
      </c>
      <c r="B169" s="234"/>
      <c r="C169" s="234"/>
      <c r="D169" s="234"/>
      <c r="E169" s="234"/>
      <c r="F169" s="234"/>
      <c r="G169" s="234"/>
      <c r="H169" s="234"/>
      <c r="I169" s="234"/>
      <c r="J169" s="234"/>
      <c r="K169" s="234"/>
      <c r="L169" s="234"/>
      <c r="M169" s="234"/>
      <c r="N169" s="234"/>
      <c r="O169" s="15"/>
      <c r="P169" s="15"/>
      <c r="Q169" s="15"/>
      <c r="R169" s="15"/>
      <c r="S169" s="15"/>
      <c r="T169" s="15"/>
      <c r="U169" s="14"/>
      <c r="V169" s="14"/>
      <c r="W169" s="17" t="s">
        <v>21</v>
      </c>
      <c r="X169" s="14"/>
      <c r="Y169" s="14"/>
      <c r="Z169" s="14"/>
      <c r="AA169" s="14"/>
      <c r="AB169" s="14"/>
      <c r="AC169" s="14"/>
      <c r="AD169" s="14"/>
      <c r="AE169" s="14"/>
      <c r="AF169" s="298" t="str">
        <f>V48</f>
        <v>ТО/К</v>
      </c>
      <c r="AG169" s="298"/>
      <c r="AH169" s="298"/>
      <c r="AI169" s="298"/>
      <c r="AJ169" s="298"/>
      <c r="AK169" s="298"/>
      <c r="AL169" s="298"/>
      <c r="AM169" s="13"/>
      <c r="AN169" s="51"/>
      <c r="AO169" s="51"/>
      <c r="AP169" s="51"/>
      <c r="AQ169" s="51"/>
      <c r="AR169" s="51"/>
      <c r="AS169" s="51"/>
      <c r="AT169" s="51"/>
      <c r="AU169" s="51"/>
      <c r="AV169" s="51"/>
      <c r="AW169" s="51"/>
      <c r="AX169" s="51"/>
      <c r="AY169" s="51"/>
      <c r="AZ169" s="51"/>
    </row>
    <row r="170" spans="1:52" s="42" customFormat="1" ht="19.5" customHeight="1">
      <c r="A170" s="342" t="str">
        <f>A125</f>
        <v>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B170" s="342"/>
      <c r="C170" s="342"/>
      <c r="D170" s="342"/>
      <c r="E170" s="342"/>
      <c r="F170" s="342"/>
      <c r="G170" s="342"/>
      <c r="H170" s="342"/>
      <c r="I170" s="342"/>
      <c r="J170" s="342"/>
      <c r="K170" s="342"/>
      <c r="L170" s="342"/>
      <c r="M170" s="342"/>
      <c r="N170" s="342"/>
      <c r="O170" s="342"/>
      <c r="P170" s="342"/>
      <c r="Q170" s="342"/>
      <c r="R170" s="14"/>
      <c r="S170" s="15"/>
      <c r="T170" s="15"/>
      <c r="U170" s="14"/>
      <c r="V170" s="14"/>
      <c r="W170" s="14"/>
      <c r="X170" s="14"/>
      <c r="Y170" s="14"/>
      <c r="Z170" s="14"/>
      <c r="AA170" s="14"/>
      <c r="AB170" s="14"/>
      <c r="AC170" s="14"/>
      <c r="AD170" s="14"/>
      <c r="AE170" s="17" t="s">
        <v>6</v>
      </c>
      <c r="AF170" s="305">
        <f>AD50</f>
        <v>0</v>
      </c>
      <c r="AG170" s="305"/>
      <c r="AH170" s="305"/>
      <c r="AI170" s="305"/>
      <c r="AJ170" s="305"/>
      <c r="AK170" s="305"/>
      <c r="AL170" s="46" t="s">
        <v>5</v>
      </c>
      <c r="AM170" s="13"/>
      <c r="AN170" s="51"/>
      <c r="AO170" s="51"/>
      <c r="AP170" s="51"/>
      <c r="AQ170" s="51"/>
      <c r="AR170" s="51"/>
      <c r="AS170" s="51"/>
      <c r="AT170" s="51"/>
      <c r="AU170" s="51"/>
      <c r="AV170" s="51"/>
      <c r="AW170" s="51"/>
      <c r="AX170" s="51"/>
      <c r="AY170" s="51"/>
      <c r="AZ170" s="51"/>
    </row>
    <row r="171" spans="1:52" s="42" customFormat="1" ht="15">
      <c r="A171" s="342"/>
      <c r="B171" s="342"/>
      <c r="C171" s="342"/>
      <c r="D171" s="342"/>
      <c r="E171" s="342"/>
      <c r="F171" s="342"/>
      <c r="G171" s="342"/>
      <c r="H171" s="342"/>
      <c r="I171" s="342"/>
      <c r="J171" s="342"/>
      <c r="K171" s="342"/>
      <c r="L171" s="342"/>
      <c r="M171" s="342"/>
      <c r="N171" s="342"/>
      <c r="O171" s="342"/>
      <c r="P171" s="342"/>
      <c r="Q171" s="342"/>
      <c r="R171" s="14"/>
      <c r="S171" s="15"/>
      <c r="T171" s="15"/>
      <c r="U171" s="14"/>
      <c r="V171" s="14"/>
      <c r="W171" s="14"/>
      <c r="X171" s="14"/>
      <c r="Y171" s="14"/>
      <c r="Z171" s="14"/>
      <c r="AA171" s="14"/>
      <c r="AB171" s="14"/>
      <c r="AC171" s="14"/>
      <c r="AD171" s="14"/>
      <c r="AE171" s="14"/>
      <c r="AF171" s="14"/>
      <c r="AG171" s="14"/>
      <c r="AH171" s="14"/>
      <c r="AI171" s="14"/>
      <c r="AJ171" s="14"/>
      <c r="AK171" s="14"/>
      <c r="AL171" s="14"/>
      <c r="AM171" s="13"/>
      <c r="AN171" s="51"/>
      <c r="AO171" s="51"/>
      <c r="AP171" s="51"/>
      <c r="AQ171" s="51"/>
      <c r="AR171" s="51"/>
      <c r="AS171" s="51"/>
      <c r="AT171" s="51"/>
      <c r="AU171" s="51"/>
      <c r="AV171" s="51"/>
      <c r="AW171" s="51"/>
      <c r="AX171" s="51"/>
      <c r="AY171" s="51"/>
      <c r="AZ171" s="51"/>
    </row>
    <row r="172" spans="1:52" s="42" customFormat="1" ht="15">
      <c r="A172" s="342"/>
      <c r="B172" s="342"/>
      <c r="C172" s="342"/>
      <c r="D172" s="342"/>
      <c r="E172" s="342"/>
      <c r="F172" s="342"/>
      <c r="G172" s="342"/>
      <c r="H172" s="342"/>
      <c r="I172" s="342"/>
      <c r="J172" s="342"/>
      <c r="K172" s="342"/>
      <c r="L172" s="342"/>
      <c r="M172" s="342"/>
      <c r="N172" s="342"/>
      <c r="O172" s="342"/>
      <c r="P172" s="342"/>
      <c r="Q172" s="342"/>
      <c r="R172" s="14"/>
      <c r="S172" s="15"/>
      <c r="T172" s="15"/>
      <c r="U172" s="14"/>
      <c r="V172" s="14"/>
      <c r="W172" s="14"/>
      <c r="X172" s="14"/>
      <c r="Y172" s="14"/>
      <c r="Z172" s="14"/>
      <c r="AA172" s="14"/>
      <c r="AB172" s="14"/>
      <c r="AC172" s="14"/>
      <c r="AD172" s="14"/>
      <c r="AE172" s="14"/>
      <c r="AF172" s="14"/>
      <c r="AG172" s="14"/>
      <c r="AH172" s="14"/>
      <c r="AI172" s="14"/>
      <c r="AJ172" s="14"/>
      <c r="AK172" s="14"/>
      <c r="AL172" s="14"/>
      <c r="AM172" s="13"/>
      <c r="AN172" s="51"/>
      <c r="AO172" s="51"/>
      <c r="AP172" s="51"/>
      <c r="AQ172" s="51"/>
      <c r="AR172" s="51"/>
      <c r="AS172" s="51"/>
      <c r="AT172" s="51"/>
      <c r="AU172" s="51"/>
      <c r="AV172" s="51"/>
      <c r="AW172" s="51"/>
      <c r="AX172" s="51"/>
      <c r="AY172" s="51"/>
      <c r="AZ172" s="51"/>
    </row>
    <row r="173" spans="1:52" s="42" customFormat="1" ht="48.75" customHeight="1">
      <c r="A173" s="342"/>
      <c r="B173" s="342"/>
      <c r="C173" s="342"/>
      <c r="D173" s="342"/>
      <c r="E173" s="342"/>
      <c r="F173" s="342"/>
      <c r="G173" s="342"/>
      <c r="H173" s="342"/>
      <c r="I173" s="342"/>
      <c r="J173" s="342"/>
      <c r="K173" s="342"/>
      <c r="L173" s="342"/>
      <c r="M173" s="342"/>
      <c r="N173" s="342"/>
      <c r="O173" s="342"/>
      <c r="P173" s="342"/>
      <c r="Q173" s="342"/>
      <c r="R173" s="14"/>
      <c r="S173" s="15"/>
      <c r="T173" s="15"/>
      <c r="U173" s="14"/>
      <c r="V173" s="14"/>
      <c r="W173" s="14"/>
      <c r="X173" s="14"/>
      <c r="Y173" s="14"/>
      <c r="Z173" s="14"/>
      <c r="AA173" s="14"/>
      <c r="AB173" s="14"/>
      <c r="AC173" s="14"/>
      <c r="AD173" s="14"/>
      <c r="AE173" s="14"/>
      <c r="AF173" s="14"/>
      <c r="AG173" s="14"/>
      <c r="AH173" s="14"/>
      <c r="AI173" s="14"/>
      <c r="AJ173" s="14"/>
      <c r="AK173" s="14"/>
      <c r="AL173" s="14"/>
      <c r="AM173" s="13"/>
      <c r="AN173" s="51"/>
      <c r="AO173" s="51"/>
      <c r="AP173" s="51"/>
      <c r="AQ173" s="51"/>
      <c r="AR173" s="51"/>
      <c r="AS173" s="51"/>
      <c r="AT173" s="51"/>
      <c r="AU173" s="51"/>
      <c r="AV173" s="51"/>
      <c r="AW173" s="51"/>
      <c r="AX173" s="51"/>
      <c r="AY173" s="51"/>
      <c r="AZ173" s="51"/>
    </row>
    <row r="174" spans="1:52" s="42" customFormat="1" ht="15">
      <c r="A174" s="342"/>
      <c r="B174" s="342"/>
      <c r="C174" s="342"/>
      <c r="D174" s="342"/>
      <c r="E174" s="342"/>
      <c r="F174" s="342"/>
      <c r="G174" s="342"/>
      <c r="H174" s="342"/>
      <c r="I174" s="342"/>
      <c r="J174" s="342"/>
      <c r="K174" s="342"/>
      <c r="L174" s="342"/>
      <c r="M174" s="342"/>
      <c r="N174" s="342"/>
      <c r="O174" s="342"/>
      <c r="P174" s="342"/>
      <c r="Q174" s="342"/>
      <c r="R174" s="14"/>
      <c r="S174" s="15"/>
      <c r="T174" s="15"/>
      <c r="U174" s="14"/>
      <c r="V174" s="14"/>
      <c r="W174" s="45"/>
      <c r="X174" s="14"/>
      <c r="Y174" s="14"/>
      <c r="Z174" s="14"/>
      <c r="AA174" s="14"/>
      <c r="AB174" s="14"/>
      <c r="AC174" s="14"/>
      <c r="AD174" s="14"/>
      <c r="AE174" s="14"/>
      <c r="AF174" s="14"/>
      <c r="AG174" s="14"/>
      <c r="AH174" s="14"/>
      <c r="AI174" s="14"/>
      <c r="AJ174" s="14"/>
      <c r="AK174" s="14"/>
      <c r="AL174" s="14"/>
      <c r="AM174" s="13"/>
      <c r="AN174" s="51"/>
      <c r="AO174" s="51"/>
      <c r="AP174" s="51"/>
      <c r="AQ174" s="51"/>
      <c r="AR174" s="51"/>
      <c r="AS174" s="51"/>
      <c r="AT174" s="51"/>
      <c r="AU174" s="51"/>
      <c r="AV174" s="51"/>
      <c r="AW174" s="51"/>
      <c r="AX174" s="51"/>
      <c r="AY174" s="51"/>
      <c r="AZ174" s="51"/>
    </row>
    <row r="175" spans="1:52" s="42" customFormat="1" ht="31.5" customHeight="1">
      <c r="A175" s="342"/>
      <c r="B175" s="342"/>
      <c r="C175" s="342"/>
      <c r="D175" s="342"/>
      <c r="E175" s="342"/>
      <c r="F175" s="342"/>
      <c r="G175" s="342"/>
      <c r="H175" s="342"/>
      <c r="I175" s="342"/>
      <c r="J175" s="342"/>
      <c r="K175" s="342"/>
      <c r="L175" s="342"/>
      <c r="M175" s="342"/>
      <c r="N175" s="342"/>
      <c r="O175" s="342"/>
      <c r="P175" s="342"/>
      <c r="Q175" s="342"/>
      <c r="R175" s="14"/>
      <c r="S175" s="15"/>
      <c r="T175" s="15"/>
      <c r="U175" s="14"/>
      <c r="V175" s="14"/>
      <c r="W175" s="14"/>
      <c r="X175" s="14"/>
      <c r="Y175" s="14"/>
      <c r="Z175" s="14"/>
      <c r="AA175" s="14"/>
      <c r="AB175" s="14"/>
      <c r="AC175" s="14"/>
      <c r="AD175" s="14"/>
      <c r="AE175" s="14"/>
      <c r="AF175" s="14"/>
      <c r="AG175" s="14"/>
      <c r="AH175" s="14"/>
      <c r="AI175" s="14"/>
      <c r="AJ175" s="14"/>
      <c r="AK175" s="14"/>
      <c r="AL175" s="14"/>
      <c r="AM175" s="13"/>
      <c r="AN175" s="51"/>
      <c r="AO175" s="51"/>
      <c r="AP175" s="51"/>
      <c r="AQ175" s="51"/>
      <c r="AR175" s="51"/>
      <c r="AS175" s="51"/>
      <c r="AT175" s="51"/>
      <c r="AU175" s="51"/>
      <c r="AV175" s="51"/>
      <c r="AW175" s="51"/>
      <c r="AX175" s="51"/>
      <c r="AY175" s="51"/>
      <c r="AZ175" s="51"/>
    </row>
    <row r="176" spans="1:52" s="42" customFormat="1" ht="51.75" customHeight="1">
      <c r="A176" s="342"/>
      <c r="B176" s="342"/>
      <c r="C176" s="342"/>
      <c r="D176" s="342"/>
      <c r="E176" s="342"/>
      <c r="F176" s="342"/>
      <c r="G176" s="342"/>
      <c r="H176" s="342"/>
      <c r="I176" s="342"/>
      <c r="J176" s="342"/>
      <c r="K176" s="342"/>
      <c r="L176" s="342"/>
      <c r="M176" s="342"/>
      <c r="N176" s="342"/>
      <c r="O176" s="342"/>
      <c r="P176" s="342"/>
      <c r="Q176" s="342"/>
      <c r="R176" s="14"/>
      <c r="S176" s="15"/>
      <c r="T176" s="15"/>
      <c r="U176" s="14"/>
      <c r="V176" s="14"/>
      <c r="W176" s="14"/>
      <c r="X176" s="14"/>
      <c r="Y176" s="14"/>
      <c r="Z176" s="14"/>
      <c r="AA176" s="14"/>
      <c r="AB176" s="14"/>
      <c r="AC176" s="14"/>
      <c r="AD176" s="14"/>
      <c r="AE176" s="14"/>
      <c r="AF176" s="14"/>
      <c r="AG176" s="14"/>
      <c r="AH176" s="14"/>
      <c r="AI176" s="14"/>
      <c r="AJ176" s="14"/>
      <c r="AK176" s="14"/>
      <c r="AL176" s="14"/>
      <c r="AM176" s="13"/>
      <c r="AN176" s="51"/>
      <c r="AO176" s="51"/>
      <c r="AP176" s="51"/>
      <c r="AQ176" s="51"/>
      <c r="AR176" s="51"/>
      <c r="AS176" s="51"/>
      <c r="AT176" s="51"/>
      <c r="AU176" s="51"/>
      <c r="AV176" s="51"/>
      <c r="AW176" s="51"/>
      <c r="AX176" s="51"/>
      <c r="AY176" s="51"/>
      <c r="AZ176" s="51"/>
    </row>
    <row r="177" spans="1:52" s="42" customFormat="1" ht="7.5" customHeight="1">
      <c r="A177" s="14"/>
      <c r="B177" s="14"/>
      <c r="C177" s="14"/>
      <c r="D177" s="14"/>
      <c r="E177" s="14"/>
      <c r="F177" s="14"/>
      <c r="G177" s="14"/>
      <c r="H177" s="14"/>
      <c r="I177" s="14"/>
      <c r="J177" s="14"/>
      <c r="K177" s="14"/>
      <c r="L177" s="14"/>
      <c r="M177" s="14"/>
      <c r="N177" s="14"/>
      <c r="O177" s="14"/>
      <c r="P177" s="14"/>
      <c r="Q177" s="14"/>
      <c r="R177" s="14"/>
      <c r="S177" s="15"/>
      <c r="T177" s="15"/>
      <c r="U177" s="14"/>
      <c r="V177" s="14"/>
      <c r="W177" s="14"/>
      <c r="X177" s="14"/>
      <c r="Y177" s="14"/>
      <c r="Z177" s="14"/>
      <c r="AA177" s="14"/>
      <c r="AB177" s="14"/>
      <c r="AC177" s="14"/>
      <c r="AD177" s="14"/>
      <c r="AE177" s="14"/>
      <c r="AF177" s="14"/>
      <c r="AG177" s="14"/>
      <c r="AH177" s="14"/>
      <c r="AI177" s="14"/>
      <c r="AJ177" s="14"/>
      <c r="AK177" s="14"/>
      <c r="AL177" s="14"/>
      <c r="AM177" s="13"/>
      <c r="AN177" s="51"/>
      <c r="AO177" s="51"/>
      <c r="AP177" s="51"/>
      <c r="AQ177" s="51"/>
      <c r="AR177" s="51"/>
      <c r="AS177" s="51"/>
      <c r="AT177" s="51"/>
      <c r="AU177" s="51"/>
      <c r="AV177" s="51"/>
      <c r="AW177" s="51"/>
      <c r="AX177" s="51"/>
      <c r="AY177" s="51"/>
      <c r="AZ177" s="51"/>
    </row>
    <row r="178" spans="1:52" s="42" customFormat="1" ht="18.75" customHeight="1">
      <c r="A178" s="17" t="s">
        <v>1</v>
      </c>
      <c r="B178" s="14"/>
      <c r="C178" s="14"/>
      <c r="D178" s="14"/>
      <c r="E178" s="14"/>
      <c r="F178" s="14"/>
      <c r="G178" s="14"/>
      <c r="H178" s="14"/>
      <c r="I178" s="306">
        <f>A104</f>
        <v>0</v>
      </c>
      <c r="J178" s="306"/>
      <c r="K178" s="306"/>
      <c r="L178" s="306"/>
      <c r="M178" s="306"/>
      <c r="N178" s="306"/>
      <c r="O178" s="306"/>
      <c r="P178" s="306"/>
      <c r="Q178" s="306"/>
      <c r="R178" s="306"/>
      <c r="S178" s="306"/>
      <c r="T178" s="306"/>
      <c r="U178" s="306"/>
      <c r="V178" s="306"/>
      <c r="W178" s="306"/>
      <c r="X178" s="306"/>
      <c r="Y178" s="306"/>
      <c r="Z178" s="306"/>
      <c r="AA178" s="306"/>
      <c r="AB178" s="306"/>
      <c r="AC178" s="306"/>
      <c r="AD178" s="306"/>
      <c r="AE178" s="306"/>
      <c r="AF178" s="306"/>
      <c r="AG178" s="306"/>
      <c r="AH178" s="306"/>
      <c r="AI178" s="306"/>
      <c r="AJ178" s="306"/>
      <c r="AK178" s="306"/>
      <c r="AL178" s="306"/>
      <c r="AM178" s="13"/>
      <c r="AN178" s="51"/>
      <c r="AO178" s="51"/>
      <c r="AP178" s="51"/>
      <c r="AQ178" s="51"/>
      <c r="AR178" s="51"/>
      <c r="AS178" s="51"/>
      <c r="AT178" s="51"/>
      <c r="AU178" s="51"/>
      <c r="AV178" s="51"/>
      <c r="AW178" s="51"/>
      <c r="AX178" s="51"/>
      <c r="AY178" s="51"/>
      <c r="AZ178" s="51"/>
    </row>
    <row r="179" spans="1:52" s="42" customFormat="1" ht="35.25" customHeight="1">
      <c r="A179" s="88" t="s">
        <v>18</v>
      </c>
      <c r="B179" s="14"/>
      <c r="C179" s="14"/>
      <c r="D179" s="14"/>
      <c r="E179" s="14"/>
      <c r="F179" s="14"/>
      <c r="G179" s="14"/>
      <c r="H179" s="14"/>
      <c r="I179" s="264">
        <f>R128</f>
        <v>0</v>
      </c>
      <c r="J179" s="264"/>
      <c r="K179" s="264"/>
      <c r="L179" s="264"/>
      <c r="M179" s="264"/>
      <c r="N179" s="264"/>
      <c r="O179" s="264"/>
      <c r="P179" s="264"/>
      <c r="Q179" s="264"/>
      <c r="R179" s="264"/>
      <c r="S179" s="264"/>
      <c r="T179" s="264"/>
      <c r="U179" s="264"/>
      <c r="V179" s="264"/>
      <c r="W179" s="264"/>
      <c r="X179" s="264"/>
      <c r="Y179" s="264"/>
      <c r="Z179" s="264"/>
      <c r="AA179" s="264"/>
      <c r="AB179" s="264"/>
      <c r="AC179" s="264"/>
      <c r="AD179" s="264"/>
      <c r="AE179" s="264"/>
      <c r="AF179" s="264"/>
      <c r="AG179" s="264"/>
      <c r="AH179" s="264"/>
      <c r="AI179" s="264"/>
      <c r="AJ179" s="264"/>
      <c r="AK179" s="264"/>
      <c r="AL179" s="264"/>
      <c r="AM179" s="13"/>
      <c r="AN179" s="51"/>
      <c r="AO179" s="51"/>
      <c r="AP179" s="51"/>
      <c r="AQ179" s="51"/>
      <c r="AR179" s="51"/>
      <c r="AS179" s="51"/>
      <c r="AT179" s="51"/>
      <c r="AU179" s="51"/>
      <c r="AV179" s="51"/>
      <c r="AW179" s="51"/>
      <c r="AX179" s="51"/>
      <c r="AY179" s="51"/>
      <c r="AZ179" s="51"/>
    </row>
    <row r="180" spans="1:52" s="42" customFormat="1" ht="85.5" customHeight="1">
      <c r="A180" s="17"/>
      <c r="B180" s="14"/>
      <c r="C180" s="14"/>
      <c r="D180" s="14"/>
      <c r="E180" s="14"/>
      <c r="F180" s="14"/>
      <c r="G180" s="14"/>
      <c r="H180" s="14"/>
      <c r="I180" s="306">
        <f>A109</f>
        <v>0</v>
      </c>
      <c r="J180" s="306"/>
      <c r="K180" s="306"/>
      <c r="L180" s="306"/>
      <c r="M180" s="306"/>
      <c r="N180" s="306"/>
      <c r="O180" s="306"/>
      <c r="P180" s="306"/>
      <c r="Q180" s="306"/>
      <c r="R180" s="306"/>
      <c r="S180" s="306"/>
      <c r="T180" s="306"/>
      <c r="U180" s="306"/>
      <c r="V180" s="306"/>
      <c r="W180" s="306"/>
      <c r="X180" s="306"/>
      <c r="Y180" s="306"/>
      <c r="Z180" s="306"/>
      <c r="AA180" s="306"/>
      <c r="AB180" s="306"/>
      <c r="AC180" s="306"/>
      <c r="AD180" s="306"/>
      <c r="AE180" s="306"/>
      <c r="AF180" s="306"/>
      <c r="AG180" s="306"/>
      <c r="AH180" s="306"/>
      <c r="AI180" s="306"/>
      <c r="AJ180" s="306"/>
      <c r="AK180" s="306"/>
      <c r="AL180" s="306"/>
      <c r="AM180" s="13"/>
      <c r="AN180" s="51"/>
      <c r="AO180" s="51"/>
      <c r="AP180" s="51"/>
      <c r="AQ180" s="51"/>
      <c r="AR180" s="51"/>
      <c r="AS180" s="51"/>
      <c r="AT180" s="51"/>
      <c r="AU180" s="51"/>
      <c r="AV180" s="51"/>
      <c r="AW180" s="51"/>
      <c r="AX180" s="51"/>
      <c r="AY180" s="51"/>
      <c r="AZ180" s="51"/>
    </row>
    <row r="181" spans="1:52" s="42" customFormat="1" ht="15">
      <c r="A181" s="14"/>
      <c r="B181" s="14"/>
      <c r="C181" s="14"/>
      <c r="D181" s="14"/>
      <c r="E181" s="14"/>
      <c r="F181" s="14"/>
      <c r="G181" s="14"/>
      <c r="H181" s="14"/>
      <c r="I181" s="265" t="s">
        <v>46</v>
      </c>
      <c r="J181" s="265"/>
      <c r="K181" s="265"/>
      <c r="L181" s="265"/>
      <c r="M181" s="265"/>
      <c r="N181" s="265"/>
      <c r="O181" s="265"/>
      <c r="P181" s="265"/>
      <c r="Q181" s="265"/>
      <c r="R181" s="265"/>
      <c r="S181" s="265"/>
      <c r="T181" s="265"/>
      <c r="U181" s="265"/>
      <c r="V181" s="265"/>
      <c r="W181" s="265"/>
      <c r="X181" s="265"/>
      <c r="Y181" s="265"/>
      <c r="Z181" s="265"/>
      <c r="AA181" s="265"/>
      <c r="AB181" s="265"/>
      <c r="AC181" s="265"/>
      <c r="AD181" s="265"/>
      <c r="AE181" s="265"/>
      <c r="AF181" s="265"/>
      <c r="AG181" s="265"/>
      <c r="AH181" s="265"/>
      <c r="AI181" s="265"/>
      <c r="AJ181" s="265"/>
      <c r="AK181" s="265"/>
      <c r="AL181" s="265"/>
      <c r="AM181" s="13"/>
      <c r="AN181" s="51"/>
      <c r="AO181" s="51"/>
      <c r="AP181" s="51"/>
      <c r="AQ181" s="51"/>
      <c r="AR181" s="51"/>
      <c r="AS181" s="51"/>
      <c r="AT181" s="51"/>
      <c r="AU181" s="51"/>
      <c r="AV181" s="51"/>
      <c r="AW181" s="51"/>
      <c r="AX181" s="51"/>
      <c r="AY181" s="51"/>
      <c r="AZ181" s="51"/>
    </row>
    <row r="182" spans="1:52" s="42" customFormat="1" ht="15" customHeight="1">
      <c r="A182" s="258" t="s">
        <v>45</v>
      </c>
      <c r="B182" s="258"/>
      <c r="C182" s="258"/>
      <c r="D182" s="258"/>
      <c r="E182" s="258"/>
      <c r="F182" s="258"/>
      <c r="G182" s="258"/>
      <c r="H182" s="258"/>
      <c r="I182" s="258"/>
      <c r="J182" s="258"/>
      <c r="K182" s="258"/>
      <c r="L182" s="258"/>
      <c r="M182" s="258"/>
      <c r="N182" s="258"/>
      <c r="O182" s="258"/>
      <c r="P182" s="258"/>
      <c r="Q182" s="258"/>
      <c r="R182" s="258"/>
      <c r="S182" s="347">
        <f>AD50</f>
        <v>0</v>
      </c>
      <c r="T182" s="347"/>
      <c r="U182" s="347"/>
      <c r="V182" s="347"/>
      <c r="W182" s="347"/>
      <c r="X182" s="347"/>
      <c r="Y182" s="347"/>
      <c r="Z182" s="312" t="s">
        <v>511</v>
      </c>
      <c r="AA182" s="312"/>
      <c r="AB182" s="259" t="str">
        <f>V48</f>
        <v>ТО/К</v>
      </c>
      <c r="AC182" s="259"/>
      <c r="AD182" s="259"/>
      <c r="AE182" s="259"/>
      <c r="AF182" s="259"/>
      <c r="AG182" s="259"/>
      <c r="AH182" s="259"/>
      <c r="AI182" s="16"/>
      <c r="AJ182" s="16"/>
      <c r="AK182" s="16"/>
      <c r="AM182" s="13"/>
      <c r="AN182" s="51"/>
      <c r="AO182" s="51"/>
      <c r="AP182" s="51"/>
      <c r="AQ182" s="51"/>
      <c r="AR182" s="51"/>
      <c r="AS182" s="51"/>
      <c r="AT182" s="51"/>
      <c r="AU182" s="51"/>
      <c r="AV182" s="51"/>
      <c r="AW182" s="51"/>
      <c r="AX182" s="51"/>
      <c r="AY182" s="51"/>
      <c r="AZ182" s="51"/>
    </row>
    <row r="183" spans="1:52" s="42" customFormat="1" ht="4.5" customHeight="1" thickBot="1">
      <c r="A183" s="14"/>
      <c r="B183" s="14"/>
      <c r="C183" s="14"/>
      <c r="D183" s="14"/>
      <c r="E183" s="14"/>
      <c r="F183" s="14"/>
      <c r="G183" s="14"/>
      <c r="H183" s="14"/>
      <c r="I183" s="14"/>
      <c r="J183" s="14"/>
      <c r="K183" s="14"/>
      <c r="L183" s="14"/>
      <c r="M183" s="14"/>
      <c r="N183" s="14"/>
      <c r="O183" s="14"/>
      <c r="P183" s="14"/>
      <c r="Q183" s="14"/>
      <c r="R183" s="14"/>
      <c r="S183" s="15"/>
      <c r="T183" s="15"/>
      <c r="U183" s="14"/>
      <c r="V183" s="14"/>
      <c r="W183" s="14"/>
      <c r="X183" s="14"/>
      <c r="Y183" s="14"/>
      <c r="Z183" s="14"/>
      <c r="AA183" s="14"/>
      <c r="AB183" s="14"/>
      <c r="AC183" s="14"/>
      <c r="AD183" s="14"/>
      <c r="AE183" s="14"/>
      <c r="AF183" s="14"/>
      <c r="AG183" s="14"/>
      <c r="AH183" s="14"/>
      <c r="AI183" s="14"/>
      <c r="AJ183" s="14"/>
      <c r="AK183" s="14"/>
      <c r="AL183" s="14"/>
      <c r="AM183" s="13"/>
      <c r="AN183" s="51"/>
      <c r="AO183" s="51"/>
      <c r="AP183" s="51"/>
      <c r="AQ183" s="51"/>
      <c r="AR183" s="51"/>
      <c r="AS183" s="51"/>
      <c r="AT183" s="51"/>
      <c r="AU183" s="51"/>
      <c r="AV183" s="51"/>
      <c r="AW183" s="51"/>
      <c r="AX183" s="51"/>
      <c r="AY183" s="51"/>
      <c r="AZ183" s="51"/>
    </row>
    <row r="184" spans="1:52" s="42" customFormat="1" ht="50.25" customHeight="1">
      <c r="A184" s="236" t="s">
        <v>328</v>
      </c>
      <c r="B184" s="226"/>
      <c r="C184" s="226"/>
      <c r="D184" s="237" t="s">
        <v>7</v>
      </c>
      <c r="E184" s="237"/>
      <c r="F184" s="237"/>
      <c r="G184" s="237"/>
      <c r="H184" s="237"/>
      <c r="I184" s="237"/>
      <c r="J184" s="237"/>
      <c r="K184" s="237"/>
      <c r="L184" s="237"/>
      <c r="M184" s="237"/>
      <c r="N184" s="237"/>
      <c r="O184" s="237"/>
      <c r="P184" s="237"/>
      <c r="Q184" s="237"/>
      <c r="R184" s="237"/>
      <c r="S184" s="237"/>
      <c r="T184" s="237"/>
      <c r="U184" s="237"/>
      <c r="V184" s="237"/>
      <c r="W184" s="237"/>
      <c r="X184" s="226" t="s">
        <v>8</v>
      </c>
      <c r="Y184" s="226"/>
      <c r="Z184" s="226"/>
      <c r="AA184" s="226" t="s">
        <v>55</v>
      </c>
      <c r="AB184" s="226"/>
      <c r="AC184" s="226"/>
      <c r="AD184" s="226" t="s">
        <v>52</v>
      </c>
      <c r="AE184" s="226"/>
      <c r="AF184" s="226"/>
      <c r="AG184" s="226" t="s">
        <v>53</v>
      </c>
      <c r="AH184" s="226"/>
      <c r="AI184" s="226"/>
      <c r="AJ184" s="226" t="s">
        <v>54</v>
      </c>
      <c r="AK184" s="226"/>
      <c r="AL184" s="227"/>
      <c r="AM184" s="13"/>
      <c r="AN184" s="51"/>
      <c r="AO184" s="51"/>
      <c r="AP184" s="51"/>
      <c r="AQ184" s="51"/>
      <c r="AR184" s="51"/>
      <c r="AS184" s="51"/>
      <c r="AT184" s="51"/>
      <c r="AU184" s="51"/>
      <c r="AV184" s="51"/>
      <c r="AW184" s="51"/>
      <c r="AX184" s="51"/>
      <c r="AY184" s="51"/>
      <c r="AZ184" s="51"/>
    </row>
    <row r="185" spans="1:52" s="42" customFormat="1" ht="39" customHeight="1">
      <c r="A185" s="253" t="e">
        <f aca="true" t="shared" si="7" ref="A185:A193">A142</f>
        <v>#N/A</v>
      </c>
      <c r="B185" s="254"/>
      <c r="C185" s="254"/>
      <c r="D185" s="255">
        <f aca="true" t="shared" si="8" ref="D185:D193">D142</f>
      </c>
      <c r="E185" s="255"/>
      <c r="F185" s="255"/>
      <c r="G185" s="255"/>
      <c r="H185" s="255"/>
      <c r="I185" s="255"/>
      <c r="J185" s="255"/>
      <c r="K185" s="255"/>
      <c r="L185" s="255"/>
      <c r="M185" s="255"/>
      <c r="N185" s="255"/>
      <c r="O185" s="255"/>
      <c r="P185" s="255"/>
      <c r="Q185" s="255"/>
      <c r="R185" s="255"/>
      <c r="S185" s="255"/>
      <c r="T185" s="255"/>
      <c r="U185" s="255"/>
      <c r="V185" s="255"/>
      <c r="W185" s="255"/>
      <c r="X185" s="248">
        <f aca="true" t="shared" si="9" ref="X185:X193">X142</f>
        <v>0</v>
      </c>
      <c r="Y185" s="248"/>
      <c r="Z185" s="248"/>
      <c r="AA185" s="247" t="e">
        <f aca="true" t="shared" si="10" ref="AA185:AA193">AA142</f>
        <v>#N/A</v>
      </c>
      <c r="AB185" s="248"/>
      <c r="AC185" s="248"/>
      <c r="AD185" s="247" t="e">
        <f aca="true" t="shared" si="11" ref="AD185:AD193">AD142</f>
        <v>#N/A</v>
      </c>
      <c r="AE185" s="248"/>
      <c r="AF185" s="248"/>
      <c r="AG185" s="247" t="e">
        <f aca="true" t="shared" si="12" ref="AG185:AG193">AG142</f>
        <v>#N/A</v>
      </c>
      <c r="AH185" s="248"/>
      <c r="AI185" s="248"/>
      <c r="AJ185" s="247" t="e">
        <f aca="true" t="shared" si="13" ref="AJ185:AJ193">AJ142</f>
        <v>#N/A</v>
      </c>
      <c r="AK185" s="248"/>
      <c r="AL185" s="252"/>
      <c r="AM185" s="13"/>
      <c r="AN185" s="51"/>
      <c r="AO185" s="51"/>
      <c r="AP185" s="51"/>
      <c r="AQ185" s="51"/>
      <c r="AR185" s="51"/>
      <c r="AS185" s="51"/>
      <c r="AT185" s="51"/>
      <c r="AU185" s="51"/>
      <c r="AV185" s="51"/>
      <c r="AW185" s="51"/>
      <c r="AX185" s="51"/>
      <c r="AY185" s="51"/>
      <c r="AZ185" s="51"/>
    </row>
    <row r="186" spans="1:52" s="42" customFormat="1" ht="36" customHeight="1">
      <c r="A186" s="253" t="e">
        <f t="shared" si="7"/>
        <v>#N/A</v>
      </c>
      <c r="B186" s="254"/>
      <c r="C186" s="254"/>
      <c r="D186" s="255">
        <f t="shared" si="8"/>
      </c>
      <c r="E186" s="255"/>
      <c r="F186" s="255"/>
      <c r="G186" s="255"/>
      <c r="H186" s="255"/>
      <c r="I186" s="255"/>
      <c r="J186" s="255"/>
      <c r="K186" s="255"/>
      <c r="L186" s="255"/>
      <c r="M186" s="255"/>
      <c r="N186" s="255"/>
      <c r="O186" s="255"/>
      <c r="P186" s="255"/>
      <c r="Q186" s="255"/>
      <c r="R186" s="255"/>
      <c r="S186" s="255"/>
      <c r="T186" s="255"/>
      <c r="U186" s="255"/>
      <c r="V186" s="255"/>
      <c r="W186" s="255"/>
      <c r="X186" s="248">
        <f t="shared" si="9"/>
        <v>0</v>
      </c>
      <c r="Y186" s="248"/>
      <c r="Z186" s="248"/>
      <c r="AA186" s="247" t="e">
        <f t="shared" si="10"/>
        <v>#N/A</v>
      </c>
      <c r="AB186" s="248"/>
      <c r="AC186" s="248"/>
      <c r="AD186" s="247" t="e">
        <f t="shared" si="11"/>
        <v>#N/A</v>
      </c>
      <c r="AE186" s="248"/>
      <c r="AF186" s="248"/>
      <c r="AG186" s="247" t="e">
        <f t="shared" si="12"/>
        <v>#N/A</v>
      </c>
      <c r="AH186" s="248"/>
      <c r="AI186" s="248"/>
      <c r="AJ186" s="247" t="e">
        <f t="shared" si="13"/>
        <v>#N/A</v>
      </c>
      <c r="AK186" s="248"/>
      <c r="AL186" s="252"/>
      <c r="AM186" s="13"/>
      <c r="AN186" s="51"/>
      <c r="AO186" s="51"/>
      <c r="AP186" s="51"/>
      <c r="AQ186" s="51"/>
      <c r="AR186" s="51"/>
      <c r="AS186" s="51"/>
      <c r="AT186" s="51"/>
      <c r="AU186" s="51"/>
      <c r="AV186" s="51"/>
      <c r="AW186" s="51"/>
      <c r="AX186" s="51"/>
      <c r="AY186" s="51"/>
      <c r="AZ186" s="51"/>
    </row>
    <row r="187" spans="1:52" s="42" customFormat="1" ht="40.5" customHeight="1">
      <c r="A187" s="253" t="e">
        <f t="shared" si="7"/>
        <v>#N/A</v>
      </c>
      <c r="B187" s="254"/>
      <c r="C187" s="254"/>
      <c r="D187" s="255">
        <f t="shared" si="8"/>
      </c>
      <c r="E187" s="255"/>
      <c r="F187" s="255"/>
      <c r="G187" s="255"/>
      <c r="H187" s="255"/>
      <c r="I187" s="255"/>
      <c r="J187" s="255"/>
      <c r="K187" s="255"/>
      <c r="L187" s="255"/>
      <c r="M187" s="255"/>
      <c r="N187" s="255"/>
      <c r="O187" s="255"/>
      <c r="P187" s="255"/>
      <c r="Q187" s="255"/>
      <c r="R187" s="255"/>
      <c r="S187" s="255"/>
      <c r="T187" s="255"/>
      <c r="U187" s="255"/>
      <c r="V187" s="255"/>
      <c r="W187" s="255"/>
      <c r="X187" s="248">
        <f t="shared" si="9"/>
        <v>0</v>
      </c>
      <c r="Y187" s="248"/>
      <c r="Z187" s="248"/>
      <c r="AA187" s="247" t="e">
        <f t="shared" si="10"/>
        <v>#N/A</v>
      </c>
      <c r="AB187" s="248"/>
      <c r="AC187" s="248"/>
      <c r="AD187" s="247" t="e">
        <f t="shared" si="11"/>
        <v>#N/A</v>
      </c>
      <c r="AE187" s="248"/>
      <c r="AF187" s="248"/>
      <c r="AG187" s="247" t="e">
        <f t="shared" si="12"/>
        <v>#N/A</v>
      </c>
      <c r="AH187" s="248"/>
      <c r="AI187" s="248"/>
      <c r="AJ187" s="247" t="e">
        <f t="shared" si="13"/>
        <v>#N/A</v>
      </c>
      <c r="AK187" s="248"/>
      <c r="AL187" s="252"/>
      <c r="AM187" s="13"/>
      <c r="AN187" s="51"/>
      <c r="AO187" s="51"/>
      <c r="AP187" s="51"/>
      <c r="AQ187" s="51"/>
      <c r="AR187" s="51"/>
      <c r="AS187" s="51"/>
      <c r="AT187" s="51"/>
      <c r="AU187" s="51"/>
      <c r="AV187" s="51"/>
      <c r="AW187" s="51"/>
      <c r="AX187" s="51"/>
      <c r="AY187" s="51"/>
      <c r="AZ187" s="51"/>
    </row>
    <row r="188" spans="1:52" s="42" customFormat="1" ht="42" customHeight="1">
      <c r="A188" s="253" t="e">
        <f t="shared" si="7"/>
        <v>#N/A</v>
      </c>
      <c r="B188" s="254"/>
      <c r="C188" s="254"/>
      <c r="D188" s="255">
        <f t="shared" si="8"/>
      </c>
      <c r="E188" s="255"/>
      <c r="F188" s="255"/>
      <c r="G188" s="255"/>
      <c r="H188" s="255"/>
      <c r="I188" s="255"/>
      <c r="J188" s="255"/>
      <c r="K188" s="255"/>
      <c r="L188" s="255"/>
      <c r="M188" s="255"/>
      <c r="N188" s="255"/>
      <c r="O188" s="255"/>
      <c r="P188" s="255"/>
      <c r="Q188" s="255"/>
      <c r="R188" s="255"/>
      <c r="S188" s="255"/>
      <c r="T188" s="255"/>
      <c r="U188" s="255"/>
      <c r="V188" s="255"/>
      <c r="W188" s="255"/>
      <c r="X188" s="248">
        <f t="shared" si="9"/>
        <v>0</v>
      </c>
      <c r="Y188" s="248"/>
      <c r="Z188" s="248"/>
      <c r="AA188" s="247" t="e">
        <f t="shared" si="10"/>
        <v>#N/A</v>
      </c>
      <c r="AB188" s="248"/>
      <c r="AC188" s="248"/>
      <c r="AD188" s="247" t="e">
        <f t="shared" si="11"/>
        <v>#N/A</v>
      </c>
      <c r="AE188" s="248"/>
      <c r="AF188" s="248"/>
      <c r="AG188" s="247" t="e">
        <f t="shared" si="12"/>
        <v>#N/A</v>
      </c>
      <c r="AH188" s="248"/>
      <c r="AI188" s="248"/>
      <c r="AJ188" s="247" t="e">
        <f t="shared" si="13"/>
        <v>#N/A</v>
      </c>
      <c r="AK188" s="248"/>
      <c r="AL188" s="252"/>
      <c r="AM188" s="13"/>
      <c r="AN188" s="51"/>
      <c r="AO188" s="51"/>
      <c r="AP188" s="51"/>
      <c r="AQ188" s="51"/>
      <c r="AR188" s="51"/>
      <c r="AS188" s="51"/>
      <c r="AT188" s="51"/>
      <c r="AU188" s="51"/>
      <c r="AV188" s="51"/>
      <c r="AW188" s="51"/>
      <c r="AX188" s="51"/>
      <c r="AY188" s="51"/>
      <c r="AZ188" s="51"/>
    </row>
    <row r="189" spans="1:52" s="42" customFormat="1" ht="29.25" customHeight="1">
      <c r="A189" s="253" t="e">
        <f t="shared" si="7"/>
        <v>#N/A</v>
      </c>
      <c r="B189" s="254"/>
      <c r="C189" s="254"/>
      <c r="D189" s="255">
        <f t="shared" si="8"/>
      </c>
      <c r="E189" s="255"/>
      <c r="F189" s="255"/>
      <c r="G189" s="255"/>
      <c r="H189" s="255"/>
      <c r="I189" s="255"/>
      <c r="J189" s="255"/>
      <c r="K189" s="255"/>
      <c r="L189" s="255"/>
      <c r="M189" s="255"/>
      <c r="N189" s="255"/>
      <c r="O189" s="255"/>
      <c r="P189" s="255"/>
      <c r="Q189" s="255"/>
      <c r="R189" s="255"/>
      <c r="S189" s="255"/>
      <c r="T189" s="255"/>
      <c r="U189" s="255"/>
      <c r="V189" s="255"/>
      <c r="W189" s="255"/>
      <c r="X189" s="248">
        <f t="shared" si="9"/>
        <v>0</v>
      </c>
      <c r="Y189" s="248"/>
      <c r="Z189" s="248"/>
      <c r="AA189" s="247" t="e">
        <f t="shared" si="10"/>
        <v>#N/A</v>
      </c>
      <c r="AB189" s="248"/>
      <c r="AC189" s="248"/>
      <c r="AD189" s="247" t="e">
        <f t="shared" si="11"/>
        <v>#N/A</v>
      </c>
      <c r="AE189" s="248"/>
      <c r="AF189" s="248"/>
      <c r="AG189" s="247" t="e">
        <f t="shared" si="12"/>
        <v>#N/A</v>
      </c>
      <c r="AH189" s="248"/>
      <c r="AI189" s="248"/>
      <c r="AJ189" s="247" t="e">
        <f t="shared" si="13"/>
        <v>#N/A</v>
      </c>
      <c r="AK189" s="248"/>
      <c r="AL189" s="252"/>
      <c r="AM189" s="13"/>
      <c r="AN189" s="51"/>
      <c r="AO189" s="51"/>
      <c r="AP189" s="51"/>
      <c r="AQ189" s="51"/>
      <c r="AR189" s="51"/>
      <c r="AS189" s="51"/>
      <c r="AT189" s="51"/>
      <c r="AU189" s="51"/>
      <c r="AV189" s="51"/>
      <c r="AW189" s="51"/>
      <c r="AX189" s="51"/>
      <c r="AY189" s="51"/>
      <c r="AZ189" s="51"/>
    </row>
    <row r="190" spans="1:52" s="42" customFormat="1" ht="29.25" customHeight="1">
      <c r="A190" s="253" t="e">
        <f t="shared" si="7"/>
        <v>#N/A</v>
      </c>
      <c r="B190" s="254"/>
      <c r="C190" s="254"/>
      <c r="D190" s="255">
        <f t="shared" si="8"/>
      </c>
      <c r="E190" s="255"/>
      <c r="F190" s="255"/>
      <c r="G190" s="255"/>
      <c r="H190" s="255"/>
      <c r="I190" s="255"/>
      <c r="J190" s="255"/>
      <c r="K190" s="255"/>
      <c r="L190" s="255"/>
      <c r="M190" s="255"/>
      <c r="N190" s="255"/>
      <c r="O190" s="255"/>
      <c r="P190" s="255"/>
      <c r="Q190" s="255"/>
      <c r="R190" s="255"/>
      <c r="S190" s="255"/>
      <c r="T190" s="255"/>
      <c r="U190" s="255"/>
      <c r="V190" s="255"/>
      <c r="W190" s="255"/>
      <c r="X190" s="248">
        <f t="shared" si="9"/>
        <v>0</v>
      </c>
      <c r="Y190" s="248"/>
      <c r="Z190" s="248"/>
      <c r="AA190" s="247" t="e">
        <f t="shared" si="10"/>
        <v>#N/A</v>
      </c>
      <c r="AB190" s="248"/>
      <c r="AC190" s="248"/>
      <c r="AD190" s="247" t="e">
        <f t="shared" si="11"/>
        <v>#N/A</v>
      </c>
      <c r="AE190" s="248"/>
      <c r="AF190" s="248"/>
      <c r="AG190" s="247" t="e">
        <f t="shared" si="12"/>
        <v>#N/A</v>
      </c>
      <c r="AH190" s="248"/>
      <c r="AI190" s="248"/>
      <c r="AJ190" s="247" t="e">
        <f t="shared" si="13"/>
        <v>#N/A</v>
      </c>
      <c r="AK190" s="248"/>
      <c r="AL190" s="252"/>
      <c r="AM190" s="13"/>
      <c r="AN190" s="51"/>
      <c r="AO190" s="51"/>
      <c r="AP190" s="51"/>
      <c r="AQ190" s="51"/>
      <c r="AR190" s="51"/>
      <c r="AS190" s="51"/>
      <c r="AT190" s="51"/>
      <c r="AU190" s="51"/>
      <c r="AV190" s="51"/>
      <c r="AW190" s="51"/>
      <c r="AX190" s="51"/>
      <c r="AY190" s="51"/>
      <c r="AZ190" s="51"/>
    </row>
    <row r="191" spans="1:52" s="42" customFormat="1" ht="29.25" customHeight="1">
      <c r="A191" s="253" t="e">
        <f t="shared" si="7"/>
        <v>#N/A</v>
      </c>
      <c r="B191" s="254"/>
      <c r="C191" s="254"/>
      <c r="D191" s="255">
        <f t="shared" si="8"/>
      </c>
      <c r="E191" s="255"/>
      <c r="F191" s="255"/>
      <c r="G191" s="255"/>
      <c r="H191" s="255"/>
      <c r="I191" s="255"/>
      <c r="J191" s="255"/>
      <c r="K191" s="255"/>
      <c r="L191" s="255"/>
      <c r="M191" s="255"/>
      <c r="N191" s="255"/>
      <c r="O191" s="255"/>
      <c r="P191" s="255"/>
      <c r="Q191" s="255"/>
      <c r="R191" s="255"/>
      <c r="S191" s="255"/>
      <c r="T191" s="255"/>
      <c r="U191" s="255"/>
      <c r="V191" s="255"/>
      <c r="W191" s="255"/>
      <c r="X191" s="248">
        <f t="shared" si="9"/>
        <v>0</v>
      </c>
      <c r="Y191" s="248"/>
      <c r="Z191" s="248"/>
      <c r="AA191" s="247" t="e">
        <f t="shared" si="10"/>
        <v>#N/A</v>
      </c>
      <c r="AB191" s="248"/>
      <c r="AC191" s="248"/>
      <c r="AD191" s="247" t="e">
        <f t="shared" si="11"/>
        <v>#N/A</v>
      </c>
      <c r="AE191" s="248"/>
      <c r="AF191" s="248"/>
      <c r="AG191" s="247" t="e">
        <f t="shared" si="12"/>
        <v>#N/A</v>
      </c>
      <c r="AH191" s="248"/>
      <c r="AI191" s="248"/>
      <c r="AJ191" s="247" t="e">
        <f t="shared" si="13"/>
        <v>#N/A</v>
      </c>
      <c r="AK191" s="248"/>
      <c r="AL191" s="252"/>
      <c r="AM191" s="13"/>
      <c r="AN191" s="51"/>
      <c r="AO191" s="51"/>
      <c r="AP191" s="51"/>
      <c r="AQ191" s="51"/>
      <c r="AR191" s="51"/>
      <c r="AS191" s="51"/>
      <c r="AT191" s="51"/>
      <c r="AU191" s="51"/>
      <c r="AV191" s="51"/>
      <c r="AW191" s="51"/>
      <c r="AX191" s="51"/>
      <c r="AY191" s="51"/>
      <c r="AZ191" s="51"/>
    </row>
    <row r="192" spans="1:52" s="42" customFormat="1" ht="26.25" customHeight="1">
      <c r="A192" s="253" t="e">
        <f t="shared" si="7"/>
        <v>#N/A</v>
      </c>
      <c r="B192" s="254"/>
      <c r="C192" s="254"/>
      <c r="D192" s="255">
        <f t="shared" si="8"/>
      </c>
      <c r="E192" s="255"/>
      <c r="F192" s="255"/>
      <c r="G192" s="255"/>
      <c r="H192" s="255"/>
      <c r="I192" s="255"/>
      <c r="J192" s="255"/>
      <c r="K192" s="255"/>
      <c r="L192" s="255"/>
      <c r="M192" s="255"/>
      <c r="N192" s="255"/>
      <c r="O192" s="255"/>
      <c r="P192" s="255"/>
      <c r="Q192" s="255"/>
      <c r="R192" s="255"/>
      <c r="S192" s="255"/>
      <c r="T192" s="255"/>
      <c r="U192" s="255"/>
      <c r="V192" s="255"/>
      <c r="W192" s="255"/>
      <c r="X192" s="248">
        <f t="shared" si="9"/>
        <v>0</v>
      </c>
      <c r="Y192" s="248"/>
      <c r="Z192" s="248"/>
      <c r="AA192" s="247" t="e">
        <f t="shared" si="10"/>
        <v>#N/A</v>
      </c>
      <c r="AB192" s="248"/>
      <c r="AC192" s="248"/>
      <c r="AD192" s="247" t="e">
        <f t="shared" si="11"/>
        <v>#N/A</v>
      </c>
      <c r="AE192" s="248"/>
      <c r="AF192" s="248"/>
      <c r="AG192" s="247" t="e">
        <f t="shared" si="12"/>
        <v>#N/A</v>
      </c>
      <c r="AH192" s="248"/>
      <c r="AI192" s="248"/>
      <c r="AJ192" s="247" t="e">
        <f t="shared" si="13"/>
        <v>#N/A</v>
      </c>
      <c r="AK192" s="248"/>
      <c r="AL192" s="252"/>
      <c r="AM192" s="13"/>
      <c r="AN192" s="51"/>
      <c r="AO192" s="51"/>
      <c r="AP192" s="51"/>
      <c r="AQ192" s="51"/>
      <c r="AR192" s="51"/>
      <c r="AS192" s="51"/>
      <c r="AT192" s="51"/>
      <c r="AU192" s="51"/>
      <c r="AV192" s="51"/>
      <c r="AW192" s="51"/>
      <c r="AX192" s="51"/>
      <c r="AY192" s="51"/>
      <c r="AZ192" s="51"/>
    </row>
    <row r="193" spans="1:52" s="42" customFormat="1" ht="33" customHeight="1" thickBot="1">
      <c r="A193" s="308" t="e">
        <f t="shared" si="7"/>
        <v>#N/A</v>
      </c>
      <c r="B193" s="309"/>
      <c r="C193" s="309"/>
      <c r="D193" s="310">
        <f t="shared" si="8"/>
      </c>
      <c r="E193" s="310"/>
      <c r="F193" s="310"/>
      <c r="G193" s="310"/>
      <c r="H193" s="310"/>
      <c r="I193" s="310"/>
      <c r="J193" s="310"/>
      <c r="K193" s="310"/>
      <c r="L193" s="310"/>
      <c r="M193" s="310"/>
      <c r="N193" s="310"/>
      <c r="O193" s="310"/>
      <c r="P193" s="310"/>
      <c r="Q193" s="310"/>
      <c r="R193" s="310"/>
      <c r="S193" s="310"/>
      <c r="T193" s="310"/>
      <c r="U193" s="310"/>
      <c r="V193" s="310"/>
      <c r="W193" s="310"/>
      <c r="X193" s="269">
        <f t="shared" si="9"/>
        <v>0</v>
      </c>
      <c r="Y193" s="269"/>
      <c r="Z193" s="269"/>
      <c r="AA193" s="266" t="e">
        <f t="shared" si="10"/>
        <v>#N/A</v>
      </c>
      <c r="AB193" s="269"/>
      <c r="AC193" s="269"/>
      <c r="AD193" s="266" t="e">
        <f t="shared" si="11"/>
        <v>#N/A</v>
      </c>
      <c r="AE193" s="269"/>
      <c r="AF193" s="269"/>
      <c r="AG193" s="266" t="e">
        <f t="shared" si="12"/>
        <v>#N/A</v>
      </c>
      <c r="AH193" s="269"/>
      <c r="AI193" s="269"/>
      <c r="AJ193" s="266" t="e">
        <f t="shared" si="13"/>
        <v>#N/A</v>
      </c>
      <c r="AK193" s="269"/>
      <c r="AL193" s="311"/>
      <c r="AM193" s="13"/>
      <c r="AN193" s="51"/>
      <c r="AO193" s="51"/>
      <c r="AP193" s="51"/>
      <c r="AQ193" s="51"/>
      <c r="AR193" s="51"/>
      <c r="AS193" s="51"/>
      <c r="AT193" s="51"/>
      <c r="AU193" s="51"/>
      <c r="AV193" s="51"/>
      <c r="AW193" s="51"/>
      <c r="AX193" s="51"/>
      <c r="AY193" s="51"/>
      <c r="AZ193" s="51"/>
    </row>
    <row r="194" spans="1:52" s="42" customFormat="1" ht="15.75" thickBot="1">
      <c r="A194" s="14"/>
      <c r="B194" s="14"/>
      <c r="C194" s="14"/>
      <c r="D194" s="14"/>
      <c r="E194" s="14"/>
      <c r="F194" s="14"/>
      <c r="G194" s="14"/>
      <c r="H194" s="14"/>
      <c r="I194" s="14"/>
      <c r="J194" s="14"/>
      <c r="K194" s="14"/>
      <c r="L194" s="14"/>
      <c r="M194" s="14"/>
      <c r="N194" s="14"/>
      <c r="O194" s="14"/>
      <c r="P194" s="14"/>
      <c r="Q194" s="14"/>
      <c r="R194" s="14"/>
      <c r="S194" s="15"/>
      <c r="T194" s="14"/>
      <c r="U194" s="14"/>
      <c r="V194" s="17"/>
      <c r="W194" s="14"/>
      <c r="X194" s="19" t="s">
        <v>9</v>
      </c>
      <c r="Y194" s="14"/>
      <c r="Z194" s="14"/>
      <c r="AA194" s="36"/>
      <c r="AB194" s="36"/>
      <c r="AC194" s="36"/>
      <c r="AD194" s="302">
        <f>SUMIF(AD185:AF193,"&gt;0",AD185:AF193)</f>
        <v>0</v>
      </c>
      <c r="AE194" s="301"/>
      <c r="AF194" s="301"/>
      <c r="AG194" s="301">
        <f>SUMIF(AG185:AI193,"&gt;0",AG185:AI193)</f>
        <v>0</v>
      </c>
      <c r="AH194" s="301"/>
      <c r="AI194" s="301"/>
      <c r="AJ194" s="301">
        <f>SUMIF(AJ185:AL193,"&gt;0",AJ185:AL193)</f>
        <v>0</v>
      </c>
      <c r="AK194" s="301"/>
      <c r="AL194" s="304"/>
      <c r="AM194" s="13"/>
      <c r="AN194" s="51"/>
      <c r="AO194" s="51"/>
      <c r="AP194" s="51"/>
      <c r="AQ194" s="51"/>
      <c r="AR194" s="51"/>
      <c r="AS194" s="51"/>
      <c r="AT194" s="51"/>
      <c r="AU194" s="51"/>
      <c r="AV194" s="51"/>
      <c r="AW194" s="51"/>
      <c r="AX194" s="51"/>
      <c r="AY194" s="51"/>
      <c r="AZ194" s="51"/>
    </row>
    <row r="195" spans="1:52" s="42" customFormat="1" ht="8.25" customHeight="1">
      <c r="A195" s="14"/>
      <c r="B195" s="14"/>
      <c r="C195" s="14"/>
      <c r="D195" s="14"/>
      <c r="E195" s="14"/>
      <c r="F195" s="14"/>
      <c r="G195" s="14"/>
      <c r="H195" s="14"/>
      <c r="I195" s="14"/>
      <c r="J195" s="14"/>
      <c r="K195" s="14"/>
      <c r="L195" s="14"/>
      <c r="M195" s="14"/>
      <c r="N195" s="14"/>
      <c r="O195" s="14"/>
      <c r="P195" s="14"/>
      <c r="Q195" s="14"/>
      <c r="R195" s="14"/>
      <c r="S195" s="15"/>
      <c r="T195" s="15"/>
      <c r="U195" s="14"/>
      <c r="V195" s="14"/>
      <c r="W195" s="14"/>
      <c r="X195" s="14"/>
      <c r="Y195" s="14"/>
      <c r="Z195" s="14"/>
      <c r="AA195" s="14"/>
      <c r="AB195" s="14"/>
      <c r="AC195" s="14"/>
      <c r="AD195" s="14"/>
      <c r="AE195" s="14"/>
      <c r="AF195" s="14"/>
      <c r="AG195" s="14"/>
      <c r="AH195" s="14"/>
      <c r="AI195" s="14"/>
      <c r="AJ195" s="14"/>
      <c r="AK195" s="14"/>
      <c r="AL195" s="14"/>
      <c r="AM195" s="13"/>
      <c r="AN195" s="51"/>
      <c r="AO195" s="51"/>
      <c r="AP195" s="51"/>
      <c r="AQ195" s="51"/>
      <c r="AR195" s="51"/>
      <c r="AS195" s="51"/>
      <c r="AT195" s="51"/>
      <c r="AU195" s="51"/>
      <c r="AV195" s="51"/>
      <c r="AW195" s="51"/>
      <c r="AX195" s="51"/>
      <c r="AY195" s="51"/>
      <c r="AZ195" s="51"/>
    </row>
    <row r="196" spans="1:52" s="42" customFormat="1" ht="15">
      <c r="A196" s="290" t="s">
        <v>10</v>
      </c>
      <c r="B196" s="290"/>
      <c r="C196" s="290"/>
      <c r="D196" s="290"/>
      <c r="E196" s="290"/>
      <c r="F196" s="290"/>
      <c r="G196" s="290"/>
      <c r="H196" s="263" t="str">
        <f>SUBSTITUTE(PROPER(INDEX(n_4,MID(TEXT(AJ194,n0),1,1)+1)&amp;INDEX(n0x,MID(TEXT(AJ194,n0),2,1)+1,MID(TEXT(AJ194,n0),3,1)+1)&amp;IF(-MID(TEXT(AJ194,n0),1,3),"миллиард"&amp;VLOOKUP(MID(TEXT(AJ194,n0),3,1)*AND(MID(TEXT(AJ194,n0),2,1)-1),мил,2),"")&amp;INDEX(n_4,MID(TEXT(AJ194,n0),4,1)+1)&amp;INDEX(n0x,MID(TEXT(AJ194,n0),5,1)+1,MID(TEXT(AJ194,n0),6,1)+1)&amp;IF(-MID(TEXT(AJ194,n0),4,3),"миллион"&amp;VLOOKUP(MID(TEXT(AJ194,n0),6,1)*AND(MID(TEXT(AJ194,n0),5,1)-1),мил,2),"")&amp;INDEX(n_4,MID(TEXT(AJ194,n0),7,1)+1)&amp;INDEX(n1x,MID(TEXT(AJ194,n0),8,1)+1,MID(TEXT(AJ194,n0),9,1)+1)&amp;IF(-MID(TEXT(AJ194,n0),7,3),VLOOKUP(MID(TEXT(AJ194,n0),9,1)*AND(MID(TEXT(AJ194,n0),8,1)-1),тыс,2),"")&amp;INDEX(n_4,MID(TEXT(AJ194,n0),10,1)+1)&amp;INDEX(n0x,MID(TEXT(AJ194,n0),11,1)+1,MID(TEXT(AJ194,n0),12,1)+1)),"z"," ")&amp;IF(TRUNC(TEXT(AJ194,n0)),"","Ноль ")&amp;"рубл"&amp;VLOOKUP(MOD(MAX(MOD(MID(TEXT(AJ194,n0),11,2)-11,100),9),10),{0,"ь ";1,"я ";4,"ей "},2)&amp;RIGHT(TEXT(AJ194,n0),2)&amp;" копе"&amp;VLOOKUP(MOD(MAX(MOD(RIGHT(TEXT(AJ194,n0),2)-11,100),9),10),{0,"йка";1,"йки";4,"ек"},2)</f>
        <v>Ноль рублей 00 копеек</v>
      </c>
      <c r="I196" s="263"/>
      <c r="J196" s="263"/>
      <c r="K196" s="263"/>
      <c r="L196" s="263"/>
      <c r="M196" s="263"/>
      <c r="N196" s="263"/>
      <c r="O196" s="263"/>
      <c r="P196" s="263"/>
      <c r="Q196" s="263"/>
      <c r="R196" s="263"/>
      <c r="S196" s="263"/>
      <c r="T196" s="263"/>
      <c r="U196" s="263"/>
      <c r="V196" s="263"/>
      <c r="W196" s="263"/>
      <c r="X196" s="263"/>
      <c r="Y196" s="263"/>
      <c r="Z196" s="263"/>
      <c r="AA196" s="263"/>
      <c r="AB196" s="263"/>
      <c r="AC196" s="263"/>
      <c r="AD196" s="263"/>
      <c r="AE196" s="263"/>
      <c r="AF196" s="263"/>
      <c r="AG196" s="263"/>
      <c r="AH196" s="263"/>
      <c r="AI196" s="263"/>
      <c r="AJ196" s="263"/>
      <c r="AK196" s="263"/>
      <c r="AL196" s="263"/>
      <c r="AM196" s="13"/>
      <c r="AN196" s="51"/>
      <c r="AO196" s="51"/>
      <c r="AP196" s="51"/>
      <c r="AQ196" s="51"/>
      <c r="AR196" s="51"/>
      <c r="AS196" s="51"/>
      <c r="AT196" s="51"/>
      <c r="AU196" s="51"/>
      <c r="AV196" s="51"/>
      <c r="AW196" s="51"/>
      <c r="AX196" s="51"/>
      <c r="AY196" s="51"/>
      <c r="AZ196" s="51"/>
    </row>
    <row r="197" spans="1:52" s="42" customFormat="1" ht="15">
      <c r="A197" s="290" t="s">
        <v>19</v>
      </c>
      <c r="B197" s="290"/>
      <c r="C197" s="290"/>
      <c r="D197" s="290"/>
      <c r="E197" s="290"/>
      <c r="F197" s="290"/>
      <c r="G197" s="290"/>
      <c r="H197" s="299" t="str">
        <f>SUBSTITUTE(PROPER(INDEX(n_4,MID(TEXT(AG194,n0),1,1)+1)&amp;INDEX(n0x,MID(TEXT(AG194,n0),2,1)+1,MID(TEXT(AG194,n0),3,1)+1)&amp;IF(-MID(TEXT(AG194,n0),1,3),"миллиард"&amp;VLOOKUP(MID(TEXT(AG194,n0),3,1)*AND(MID(TEXT(AG194,n0),2,1)-1),мил,2),"")&amp;INDEX(n_4,MID(TEXT(AG194,n0),4,1)+1)&amp;INDEX(n0x,MID(TEXT(AG194,n0),5,1)+1,MID(TEXT(AG194,n0),6,1)+1)&amp;IF(-MID(TEXT(AG194,n0),4,3),"миллион"&amp;VLOOKUP(MID(TEXT(AG194,n0),6,1)*AND(MID(TEXT(AG194,n0),5,1)-1),мил,2),"")&amp;INDEX(n_4,MID(TEXT(AG194,n0),7,1)+1)&amp;INDEX(n1x,MID(TEXT(AG194,n0),8,1)+1,MID(TEXT(AG194,n0),9,1)+1)&amp;IF(-MID(TEXT(AG194,n0),7,3),VLOOKUP(MID(TEXT(AG194,n0),9,1)*AND(MID(TEXT(AG194,n0),8,1)-1),тыс,2),"")&amp;INDEX(n_4,MID(TEXT(AG194,n0),10,1)+1)&amp;INDEX(n0x,MID(TEXT(AG194,n0),11,1)+1,MID(TEXT(AG194,n0),12,1)+1)),"z"," ")&amp;IF(TRUNC(TEXT(AG194,n0)),"","Ноль ")&amp;"рубл"&amp;VLOOKUP(MOD(MAX(MOD(MID(TEXT(AG194,n0),11,2)-11,100),9),10),{0,"ь ";1,"я ";4,"ей "},2)&amp;RIGHT(TEXT(AG194,n0),2)&amp;" копе"&amp;VLOOKUP(MOD(MAX(MOD(RIGHT(TEXT(AG194,n0),2)-11,100),9),10),{0,"йка";1,"йки";4,"ек"},2)</f>
        <v>Ноль рублей 00 копеек</v>
      </c>
      <c r="I197" s="299"/>
      <c r="J197" s="299"/>
      <c r="K197" s="299"/>
      <c r="L197" s="299"/>
      <c r="M197" s="299"/>
      <c r="N197" s="299"/>
      <c r="O197" s="299"/>
      <c r="P197" s="299"/>
      <c r="Q197" s="299"/>
      <c r="R197" s="299"/>
      <c r="S197" s="299"/>
      <c r="T197" s="299"/>
      <c r="U197" s="299"/>
      <c r="V197" s="299"/>
      <c r="W197" s="299"/>
      <c r="X197" s="299"/>
      <c r="Y197" s="299"/>
      <c r="Z197" s="299"/>
      <c r="AA197" s="299"/>
      <c r="AB197" s="299"/>
      <c r="AC197" s="299"/>
      <c r="AD197" s="299"/>
      <c r="AE197" s="299"/>
      <c r="AF197" s="299"/>
      <c r="AG197" s="299"/>
      <c r="AH197" s="299"/>
      <c r="AI197" s="299"/>
      <c r="AJ197" s="299"/>
      <c r="AK197" s="299"/>
      <c r="AL197" s="299"/>
      <c r="AM197" s="13"/>
      <c r="AN197" s="51"/>
      <c r="AO197" s="51"/>
      <c r="AP197" s="51"/>
      <c r="AQ197" s="51"/>
      <c r="AR197" s="51"/>
      <c r="AS197" s="51"/>
      <c r="AT197" s="51"/>
      <c r="AU197" s="51"/>
      <c r="AV197" s="51"/>
      <c r="AW197" s="51"/>
      <c r="AX197" s="51"/>
      <c r="AY197" s="51"/>
      <c r="AZ197" s="51"/>
    </row>
    <row r="198" spans="1:52" s="42" customFormat="1" ht="1.5" customHeight="1">
      <c r="A198" s="14"/>
      <c r="B198" s="14"/>
      <c r="C198" s="14"/>
      <c r="D198" s="14"/>
      <c r="E198" s="14"/>
      <c r="F198" s="14"/>
      <c r="G198" s="14"/>
      <c r="H198" s="14"/>
      <c r="I198" s="14"/>
      <c r="J198" s="14"/>
      <c r="K198" s="14"/>
      <c r="L198" s="14"/>
      <c r="M198" s="14"/>
      <c r="N198" s="14"/>
      <c r="O198" s="14"/>
      <c r="P198" s="14"/>
      <c r="Q198" s="14"/>
      <c r="R198" s="14"/>
      <c r="S198" s="15"/>
      <c r="T198" s="15"/>
      <c r="U198" s="14"/>
      <c r="V198" s="14"/>
      <c r="W198" s="14"/>
      <c r="X198" s="14"/>
      <c r="Y198" s="14"/>
      <c r="Z198" s="14"/>
      <c r="AA198" s="14"/>
      <c r="AB198" s="14"/>
      <c r="AC198" s="14"/>
      <c r="AD198" s="14"/>
      <c r="AE198" s="14"/>
      <c r="AF198" s="14"/>
      <c r="AG198" s="14"/>
      <c r="AH198" s="14"/>
      <c r="AI198" s="14"/>
      <c r="AJ198" s="14"/>
      <c r="AK198" s="14"/>
      <c r="AL198" s="14"/>
      <c r="AM198" s="13"/>
      <c r="AN198" s="51"/>
      <c r="AO198" s="51"/>
      <c r="AP198" s="51"/>
      <c r="AQ198" s="51"/>
      <c r="AR198" s="51"/>
      <c r="AS198" s="51"/>
      <c r="AT198" s="51"/>
      <c r="AU198" s="51"/>
      <c r="AV198" s="51"/>
      <c r="AW198" s="51"/>
      <c r="AX198" s="51"/>
      <c r="AY198" s="51"/>
      <c r="AZ198" s="51"/>
    </row>
    <row r="199" spans="1:52" s="42" customFormat="1" ht="22.5" customHeight="1">
      <c r="A199" s="294" t="s">
        <v>49</v>
      </c>
      <c r="B199" s="294"/>
      <c r="C199" s="294"/>
      <c r="D199" s="294"/>
      <c r="E199" s="294"/>
      <c r="F199" s="294"/>
      <c r="G199" s="294"/>
      <c r="H199" s="294"/>
      <c r="I199" s="294"/>
      <c r="J199" s="294"/>
      <c r="K199" s="294"/>
      <c r="L199" s="294"/>
      <c r="M199" s="294"/>
      <c r="N199" s="294"/>
      <c r="O199" s="294"/>
      <c r="P199" s="294"/>
      <c r="Q199" s="294"/>
      <c r="R199" s="294"/>
      <c r="S199" s="294"/>
      <c r="T199" s="294"/>
      <c r="U199" s="294"/>
      <c r="V199" s="294"/>
      <c r="W199" s="294"/>
      <c r="X199" s="294"/>
      <c r="Y199" s="294"/>
      <c r="Z199" s="294"/>
      <c r="AA199" s="294"/>
      <c r="AB199" s="294"/>
      <c r="AC199" s="294"/>
      <c r="AD199" s="294"/>
      <c r="AE199" s="294"/>
      <c r="AF199" s="294"/>
      <c r="AG199" s="294"/>
      <c r="AH199" s="294"/>
      <c r="AI199" s="294"/>
      <c r="AJ199" s="294"/>
      <c r="AK199" s="294"/>
      <c r="AL199" s="294"/>
      <c r="AM199" s="294"/>
      <c r="AN199" s="51"/>
      <c r="AO199" s="51"/>
      <c r="AP199" s="51"/>
      <c r="AQ199" s="51"/>
      <c r="AR199" s="51"/>
      <c r="AS199" s="51"/>
      <c r="AT199" s="51"/>
      <c r="AU199" s="51"/>
      <c r="AV199" s="51"/>
      <c r="AW199" s="51"/>
      <c r="AX199" s="51"/>
      <c r="AY199" s="51"/>
      <c r="AZ199" s="51"/>
    </row>
    <row r="200" spans="1:52" s="42" customFormat="1" ht="15" customHeight="1">
      <c r="A200" s="258" t="s">
        <v>20</v>
      </c>
      <c r="B200" s="258"/>
      <c r="C200" s="258"/>
      <c r="D200" s="258"/>
      <c r="E200" s="258"/>
      <c r="F200" s="258"/>
      <c r="G200" s="258"/>
      <c r="H200" s="258"/>
      <c r="I200" s="258"/>
      <c r="J200" s="258"/>
      <c r="K200" s="258"/>
      <c r="L200" s="258"/>
      <c r="M200" s="258"/>
      <c r="N200" s="258"/>
      <c r="O200" s="258"/>
      <c r="P200" s="258"/>
      <c r="Q200" s="258"/>
      <c r="R200" s="258"/>
      <c r="S200" s="258"/>
      <c r="T200" s="258"/>
      <c r="U200" s="258"/>
      <c r="V200" s="258"/>
      <c r="W200" s="258"/>
      <c r="X200" s="258"/>
      <c r="Y200" s="258"/>
      <c r="Z200" s="258"/>
      <c r="AA200" s="258"/>
      <c r="AB200" s="258"/>
      <c r="AC200" s="258"/>
      <c r="AD200" s="258"/>
      <c r="AE200" s="258"/>
      <c r="AF200" s="258"/>
      <c r="AG200" s="258"/>
      <c r="AH200" s="258"/>
      <c r="AI200" s="258"/>
      <c r="AJ200" s="258"/>
      <c r="AK200" s="258"/>
      <c r="AL200" s="258"/>
      <c r="AM200" s="13"/>
      <c r="AN200" s="51"/>
      <c r="AO200" s="51"/>
      <c r="AP200" s="51"/>
      <c r="AQ200" s="51"/>
      <c r="AR200" s="51"/>
      <c r="AS200" s="51"/>
      <c r="AT200" s="51"/>
      <c r="AU200" s="51"/>
      <c r="AV200" s="51"/>
      <c r="AW200" s="51"/>
      <c r="AX200" s="51"/>
      <c r="AY200" s="51"/>
      <c r="AZ200" s="51"/>
    </row>
    <row r="201" spans="1:52" s="42" customFormat="1" ht="15" customHeight="1">
      <c r="A201" s="258" t="s">
        <v>48</v>
      </c>
      <c r="B201" s="258"/>
      <c r="C201" s="258"/>
      <c r="D201" s="258"/>
      <c r="E201" s="258"/>
      <c r="F201" s="258"/>
      <c r="G201" s="258"/>
      <c r="H201" s="258"/>
      <c r="I201" s="258"/>
      <c r="J201" s="258"/>
      <c r="K201" s="258"/>
      <c r="L201" s="258"/>
      <c r="M201" s="258"/>
      <c r="N201" s="258"/>
      <c r="O201" s="258"/>
      <c r="P201" s="258"/>
      <c r="Q201" s="258"/>
      <c r="R201" s="258"/>
      <c r="S201" s="258"/>
      <c r="T201" s="258"/>
      <c r="U201" s="258"/>
      <c r="V201" s="258"/>
      <c r="W201" s="258"/>
      <c r="X201" s="258"/>
      <c r="Y201" s="258"/>
      <c r="Z201" s="258"/>
      <c r="AA201" s="258"/>
      <c r="AB201" s="258"/>
      <c r="AC201" s="258"/>
      <c r="AD201" s="258"/>
      <c r="AE201" s="258"/>
      <c r="AF201" s="258"/>
      <c r="AG201" s="258"/>
      <c r="AH201" s="258"/>
      <c r="AI201" s="258"/>
      <c r="AJ201" s="258"/>
      <c r="AK201" s="258"/>
      <c r="AL201" s="258"/>
      <c r="AM201" s="13"/>
      <c r="AN201" s="51"/>
      <c r="AO201" s="51"/>
      <c r="AP201" s="51"/>
      <c r="AQ201" s="51"/>
      <c r="AR201" s="51"/>
      <c r="AS201" s="51"/>
      <c r="AT201" s="51"/>
      <c r="AU201" s="51"/>
      <c r="AV201" s="51"/>
      <c r="AW201" s="51"/>
      <c r="AX201" s="51"/>
      <c r="AY201" s="51"/>
      <c r="AZ201" s="51"/>
    </row>
    <row r="202" spans="1:52" s="42" customFormat="1" ht="14.25" customHeight="1">
      <c r="A202" s="22"/>
      <c r="B202" s="22"/>
      <c r="C202" s="22"/>
      <c r="D202" s="22"/>
      <c r="E202" s="22"/>
      <c r="F202" s="22"/>
      <c r="G202" s="22"/>
      <c r="H202" s="22"/>
      <c r="I202" s="22"/>
      <c r="J202" s="22"/>
      <c r="K202" s="22"/>
      <c r="L202" s="22"/>
      <c r="M202" s="22"/>
      <c r="N202" s="22"/>
      <c r="O202" s="22"/>
      <c r="P202" s="22"/>
      <c r="Q202" s="22"/>
      <c r="R202" s="22"/>
      <c r="S202" s="22"/>
      <c r="T202" s="15"/>
      <c r="U202" s="14"/>
      <c r="V202" s="14"/>
      <c r="W202" s="14"/>
      <c r="X202" s="14"/>
      <c r="Y202" s="14"/>
      <c r="Z202" s="14"/>
      <c r="AA202" s="14"/>
      <c r="AB202" s="14"/>
      <c r="AC202" s="14"/>
      <c r="AD202" s="14"/>
      <c r="AE202" s="14"/>
      <c r="AF202" s="14"/>
      <c r="AG202" s="14"/>
      <c r="AH202" s="14"/>
      <c r="AI202" s="14"/>
      <c r="AJ202" s="14"/>
      <c r="AK202" s="14"/>
      <c r="AL202" s="14"/>
      <c r="AM202" s="13"/>
      <c r="AN202" s="51"/>
      <c r="AO202" s="51"/>
      <c r="AP202" s="51"/>
      <c r="AQ202" s="51"/>
      <c r="AR202" s="51"/>
      <c r="AS202" s="51"/>
      <c r="AT202" s="51"/>
      <c r="AU202" s="51"/>
      <c r="AV202" s="51"/>
      <c r="AW202" s="51"/>
      <c r="AX202" s="51"/>
      <c r="AY202" s="51"/>
      <c r="AZ202" s="51"/>
    </row>
    <row r="203" spans="1:52" s="42" customFormat="1" ht="93.75" customHeight="1">
      <c r="A203" s="307" t="str">
        <f>A160</f>
        <v>Начальник Брестского областного 
управления Госпромнадзора
___________________________ И.Г.Калишук</v>
      </c>
      <c r="B203" s="307"/>
      <c r="C203" s="307"/>
      <c r="D203" s="307"/>
      <c r="E203" s="307"/>
      <c r="F203" s="307"/>
      <c r="G203" s="307"/>
      <c r="H203" s="307"/>
      <c r="I203" s="307"/>
      <c r="J203" s="307"/>
      <c r="K203" s="307"/>
      <c r="L203" s="307"/>
      <c r="M203" s="307"/>
      <c r="N203" s="307"/>
      <c r="O203" s="307"/>
      <c r="P203" s="307"/>
      <c r="Q203" s="307"/>
      <c r="R203" s="307"/>
      <c r="S203" s="307"/>
      <c r="T203" s="15"/>
      <c r="U203" s="14"/>
      <c r="V203" s="14"/>
      <c r="W203" s="14"/>
      <c r="X203" s="14"/>
      <c r="Y203" s="14"/>
      <c r="Z203" s="14"/>
      <c r="AA203" s="14"/>
      <c r="AB203" s="14"/>
      <c r="AC203" s="14"/>
      <c r="AD203" s="14"/>
      <c r="AE203" s="14"/>
      <c r="AF203" s="14"/>
      <c r="AG203" s="14"/>
      <c r="AH203" s="14"/>
      <c r="AI203" s="14"/>
      <c r="AJ203" s="14"/>
      <c r="AK203" s="14"/>
      <c r="AL203" s="14"/>
      <c r="AM203" s="13"/>
      <c r="AN203" s="51"/>
      <c r="AO203" s="51"/>
      <c r="AP203" s="51"/>
      <c r="AQ203" s="51"/>
      <c r="AR203" s="51"/>
      <c r="AS203" s="51"/>
      <c r="AT203" s="51"/>
      <c r="AU203" s="51"/>
      <c r="AV203" s="51"/>
      <c r="AW203" s="51"/>
      <c r="AX203" s="51"/>
      <c r="AY203" s="51"/>
      <c r="AZ203" s="51"/>
    </row>
    <row r="204" spans="1:52" s="42" customFormat="1" ht="15">
      <c r="A204" s="13" t="s">
        <v>12</v>
      </c>
      <c r="B204" s="13"/>
      <c r="C204" s="13"/>
      <c r="D204" s="13"/>
      <c r="E204" s="13"/>
      <c r="F204" s="13"/>
      <c r="G204" s="13"/>
      <c r="H204" s="13"/>
      <c r="I204" s="13"/>
      <c r="J204" s="13"/>
      <c r="K204" s="13"/>
      <c r="L204" s="13"/>
      <c r="M204" s="13"/>
      <c r="N204" s="13"/>
      <c r="O204" s="13"/>
      <c r="P204" s="13"/>
      <c r="Q204" s="13"/>
      <c r="R204" s="13"/>
      <c r="S204" s="16"/>
      <c r="T204" s="16"/>
      <c r="U204" s="13"/>
      <c r="V204" s="13"/>
      <c r="W204" s="13"/>
      <c r="X204" s="13"/>
      <c r="Y204" s="13"/>
      <c r="Z204" s="13"/>
      <c r="AA204" s="13"/>
      <c r="AB204" s="13"/>
      <c r="AC204" s="13"/>
      <c r="AD204" s="13"/>
      <c r="AE204" s="13"/>
      <c r="AF204" s="13"/>
      <c r="AG204" s="13"/>
      <c r="AH204" s="13"/>
      <c r="AI204" s="13"/>
      <c r="AJ204" s="13"/>
      <c r="AK204" s="13"/>
      <c r="AL204" s="13"/>
      <c r="AM204" s="13"/>
      <c r="AN204" s="51"/>
      <c r="AO204" s="51"/>
      <c r="AP204" s="51"/>
      <c r="AQ204" s="51"/>
      <c r="AR204" s="51"/>
      <c r="AS204" s="51"/>
      <c r="AT204" s="51"/>
      <c r="AU204" s="51"/>
      <c r="AV204" s="51"/>
      <c r="AW204" s="51"/>
      <c r="AX204" s="51"/>
      <c r="AY204" s="51"/>
      <c r="AZ204" s="51"/>
    </row>
    <row r="205" spans="1:52" ht="15">
      <c r="A205" s="13"/>
      <c r="B205" s="13"/>
      <c r="C205" s="13"/>
      <c r="D205" s="13"/>
      <c r="E205" s="13"/>
      <c r="F205" s="13"/>
      <c r="G205" s="13"/>
      <c r="H205" s="13"/>
      <c r="I205" s="13"/>
      <c r="J205" s="13"/>
      <c r="K205" s="13"/>
      <c r="L205" s="13"/>
      <c r="M205" s="13"/>
      <c r="N205" s="13"/>
      <c r="O205" s="13"/>
      <c r="P205" s="13"/>
      <c r="Q205" s="13"/>
      <c r="R205" s="13"/>
      <c r="S205" s="16"/>
      <c r="T205" s="16"/>
      <c r="U205" s="13"/>
      <c r="V205" s="13"/>
      <c r="W205" s="13"/>
      <c r="X205" s="13"/>
      <c r="Y205" s="13"/>
      <c r="Z205" s="13"/>
      <c r="AA205" s="13"/>
      <c r="AB205" s="13"/>
      <c r="AC205" s="13"/>
      <c r="AD205" s="13"/>
      <c r="AE205" s="13"/>
      <c r="AF205" s="13"/>
      <c r="AG205" s="13"/>
      <c r="AH205" s="13"/>
      <c r="AI205" s="13"/>
      <c r="AJ205" s="13"/>
      <c r="AK205" s="13"/>
      <c r="AL205" s="13"/>
      <c r="AM205" s="13"/>
      <c r="AN205" s="51"/>
      <c r="AO205" s="51"/>
      <c r="AP205" s="51"/>
      <c r="AQ205" s="51"/>
      <c r="AR205" s="51"/>
      <c r="AS205" s="51"/>
      <c r="AT205" s="51"/>
      <c r="AU205" s="51"/>
      <c r="AV205" s="51"/>
      <c r="AW205" s="51"/>
      <c r="AX205" s="51"/>
      <c r="AY205" s="51"/>
      <c r="AZ205" s="51"/>
    </row>
    <row r="206" spans="1:52" ht="15">
      <c r="A206" s="13"/>
      <c r="B206" s="13"/>
      <c r="C206" s="13"/>
      <c r="D206" s="13"/>
      <c r="E206" s="13"/>
      <c r="F206" s="13"/>
      <c r="G206" s="13"/>
      <c r="H206" s="13"/>
      <c r="I206" s="13"/>
      <c r="J206" s="13"/>
      <c r="K206" s="13"/>
      <c r="L206" s="13"/>
      <c r="M206" s="13"/>
      <c r="N206" s="13"/>
      <c r="O206" s="13"/>
      <c r="P206" s="13"/>
      <c r="Q206" s="13"/>
      <c r="R206" s="13"/>
      <c r="S206" s="16"/>
      <c r="T206" s="16"/>
      <c r="U206" s="13"/>
      <c r="V206" s="13"/>
      <c r="W206" s="13"/>
      <c r="X206" s="13"/>
      <c r="Y206" s="13"/>
      <c r="Z206" s="13"/>
      <c r="AA206" s="13"/>
      <c r="AB206" s="13"/>
      <c r="AC206" s="13"/>
      <c r="AD206" s="13"/>
      <c r="AE206" s="13"/>
      <c r="AF206" s="13"/>
      <c r="AG206" s="13"/>
      <c r="AH206" s="13"/>
      <c r="AI206" s="13"/>
      <c r="AJ206" s="13"/>
      <c r="AK206" s="13"/>
      <c r="AL206" s="13"/>
      <c r="AM206" s="13"/>
      <c r="AN206" s="51"/>
      <c r="AO206" s="51"/>
      <c r="AP206" s="51"/>
      <c r="AQ206" s="51"/>
      <c r="AR206" s="51"/>
      <c r="AS206" s="51"/>
      <c r="AT206" s="51"/>
      <c r="AU206" s="51"/>
      <c r="AV206" s="51"/>
      <c r="AW206" s="51"/>
      <c r="AX206" s="51"/>
      <c r="AY206" s="51"/>
      <c r="AZ206" s="51"/>
    </row>
    <row r="207" spans="1:52" ht="15">
      <c r="A207" s="13"/>
      <c r="B207" s="13"/>
      <c r="C207" s="13"/>
      <c r="D207" s="13"/>
      <c r="E207" s="13"/>
      <c r="F207" s="13"/>
      <c r="G207" s="13"/>
      <c r="H207" s="13"/>
      <c r="I207" s="13"/>
      <c r="J207" s="13"/>
      <c r="K207" s="13"/>
      <c r="L207" s="13"/>
      <c r="M207" s="13"/>
      <c r="N207" s="13"/>
      <c r="O207" s="13"/>
      <c r="P207" s="13"/>
      <c r="Q207" s="13"/>
      <c r="R207" s="13"/>
      <c r="S207" s="16"/>
      <c r="T207" s="16"/>
      <c r="U207" s="13"/>
      <c r="V207" s="13"/>
      <c r="W207" s="13"/>
      <c r="X207" s="13"/>
      <c r="Y207" s="13"/>
      <c r="Z207" s="13"/>
      <c r="AA207" s="13"/>
      <c r="AB207" s="13"/>
      <c r="AC207" s="13"/>
      <c r="AD207" s="13"/>
      <c r="AE207" s="13"/>
      <c r="AF207" s="13"/>
      <c r="AG207" s="13"/>
      <c r="AH207" s="13"/>
      <c r="AI207" s="13"/>
      <c r="AJ207" s="13"/>
      <c r="AK207" s="13"/>
      <c r="AL207" s="13"/>
      <c r="AM207" s="13"/>
      <c r="AN207" s="51"/>
      <c r="AO207" s="51"/>
      <c r="AP207" s="51"/>
      <c r="AQ207" s="51"/>
      <c r="AR207" s="51"/>
      <c r="AS207" s="51"/>
      <c r="AT207" s="51"/>
      <c r="AU207" s="51"/>
      <c r="AV207" s="51"/>
      <c r="AW207" s="51"/>
      <c r="AX207" s="51"/>
      <c r="AY207" s="51"/>
      <c r="AZ207" s="51"/>
    </row>
    <row r="208" spans="1:52" ht="15">
      <c r="A208" s="28"/>
      <c r="B208" s="28"/>
      <c r="C208" s="28"/>
      <c r="D208" s="28"/>
      <c r="E208" s="28"/>
      <c r="F208" s="28"/>
      <c r="G208" s="28"/>
      <c r="H208" s="28"/>
      <c r="I208" s="28"/>
      <c r="J208" s="28"/>
      <c r="K208" s="28"/>
      <c r="L208" s="28"/>
      <c r="M208" s="28"/>
      <c r="N208" s="28"/>
      <c r="O208" s="28"/>
      <c r="P208" s="28"/>
      <c r="Q208" s="28"/>
      <c r="R208" s="28"/>
      <c r="S208" s="32"/>
      <c r="T208" s="32"/>
      <c r="U208" s="28"/>
      <c r="V208" s="28"/>
      <c r="W208" s="28"/>
      <c r="X208" s="28"/>
      <c r="Y208" s="28"/>
      <c r="Z208" s="28"/>
      <c r="AA208" s="28"/>
      <c r="AB208" s="28"/>
      <c r="AC208" s="28"/>
      <c r="AD208" s="28"/>
      <c r="AE208" s="28"/>
      <c r="AF208" s="28"/>
      <c r="AG208" s="28"/>
      <c r="AH208" s="28"/>
      <c r="AI208" s="28"/>
      <c r="AJ208" s="28"/>
      <c r="AK208" s="28"/>
      <c r="AL208" s="28"/>
      <c r="AN208" s="51"/>
      <c r="AO208" s="51"/>
      <c r="AP208" s="51"/>
      <c r="AQ208" s="51"/>
      <c r="AR208" s="51"/>
      <c r="AS208" s="51"/>
      <c r="AT208" s="51"/>
      <c r="AU208" s="51"/>
      <c r="AV208" s="51"/>
      <c r="AW208" s="51"/>
      <c r="AX208" s="51"/>
      <c r="AY208" s="51"/>
      <c r="AZ208" s="51"/>
    </row>
    <row r="209" spans="1:52" ht="15">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28"/>
      <c r="AG209" s="28"/>
      <c r="AH209" s="28"/>
      <c r="AI209" s="28"/>
      <c r="AJ209" s="28"/>
      <c r="AK209" s="28"/>
      <c r="AL209" s="28"/>
      <c r="AN209" s="51"/>
      <c r="AO209" s="51"/>
      <c r="AP209" s="51"/>
      <c r="AQ209" s="51"/>
      <c r="AR209" s="51"/>
      <c r="AS209" s="51"/>
      <c r="AT209" s="51"/>
      <c r="AU209" s="51"/>
      <c r="AV209" s="51"/>
      <c r="AW209" s="51"/>
      <c r="AX209" s="51"/>
      <c r="AY209" s="51"/>
      <c r="AZ209" s="51"/>
    </row>
    <row r="210" spans="1:52" s="42" customFormat="1" ht="15.75" hidden="1">
      <c r="A210" s="13"/>
      <c r="B210" s="13"/>
      <c r="C210" s="13"/>
      <c r="D210" s="13"/>
      <c r="E210" s="13"/>
      <c r="F210" s="13"/>
      <c r="G210" s="13"/>
      <c r="H210" s="13"/>
      <c r="I210" s="13"/>
      <c r="J210" s="13"/>
      <c r="K210" s="13"/>
      <c r="L210" s="13"/>
      <c r="M210" s="13"/>
      <c r="N210" s="13"/>
      <c r="O210" s="13"/>
      <c r="P210" s="13"/>
      <c r="Q210" s="13"/>
      <c r="R210" s="13"/>
      <c r="S210" s="13"/>
      <c r="T210" s="13"/>
      <c r="U210" s="193" t="s">
        <v>456</v>
      </c>
      <c r="V210" s="193"/>
      <c r="W210" s="193"/>
      <c r="X210" s="193"/>
      <c r="Y210" s="193"/>
      <c r="Z210" s="193"/>
      <c r="AA210" s="193"/>
      <c r="AB210" s="193"/>
      <c r="AC210" s="194" t="str">
        <f>VLOOKUP($W$6,$BA$2:$BI$37,9,0)</f>
        <v>Брестское областное</v>
      </c>
      <c r="AD210" s="194"/>
      <c r="AE210" s="194"/>
      <c r="AF210" s="194"/>
      <c r="AG210" s="194"/>
      <c r="AH210" s="194"/>
      <c r="AI210" s="194"/>
      <c r="AJ210" s="194"/>
      <c r="AK210" s="194"/>
      <c r="AL210" s="194"/>
      <c r="AM210" s="13"/>
      <c r="AN210" s="51"/>
      <c r="AO210" s="51"/>
      <c r="AP210" s="51"/>
      <c r="AQ210" s="51"/>
      <c r="AR210" s="51"/>
      <c r="AS210" s="51"/>
      <c r="AT210" s="51"/>
      <c r="AU210" s="51"/>
      <c r="AV210" s="51"/>
      <c r="AW210" s="51"/>
      <c r="AX210" s="51"/>
      <c r="AY210" s="51"/>
      <c r="AZ210" s="51"/>
    </row>
    <row r="211" spans="1:52" s="42" customFormat="1" ht="15.75" hidden="1">
      <c r="A211" s="13"/>
      <c r="B211" s="13"/>
      <c r="C211" s="13"/>
      <c r="D211" s="13"/>
      <c r="E211" s="13"/>
      <c r="F211" s="13"/>
      <c r="G211" s="13"/>
      <c r="H211" s="13"/>
      <c r="I211" s="13"/>
      <c r="J211" s="13"/>
      <c r="K211" s="13"/>
      <c r="L211" s="13"/>
      <c r="M211" s="13"/>
      <c r="N211" s="13"/>
      <c r="O211" s="13"/>
      <c r="P211" s="13"/>
      <c r="Q211" s="13"/>
      <c r="R211" s="13"/>
      <c r="S211" s="13"/>
      <c r="T211" s="13"/>
      <c r="U211" s="13"/>
      <c r="V211" s="153" t="s">
        <v>457</v>
      </c>
      <c r="W211" s="13"/>
      <c r="X211" s="13"/>
      <c r="Y211" s="13"/>
      <c r="Z211" s="13"/>
      <c r="AA211" s="13"/>
      <c r="AB211" s="13"/>
      <c r="AC211" s="13"/>
      <c r="AD211" s="13"/>
      <c r="AE211" s="13"/>
      <c r="AF211" s="13"/>
      <c r="AG211" s="13"/>
      <c r="AH211" s="13"/>
      <c r="AI211" s="13"/>
      <c r="AJ211" s="13"/>
      <c r="AK211" s="13"/>
      <c r="AL211" s="13"/>
      <c r="AM211" s="13"/>
      <c r="AN211" s="51"/>
      <c r="AO211" s="51"/>
      <c r="AP211" s="51"/>
      <c r="AQ211" s="51"/>
      <c r="AR211" s="51"/>
      <c r="AS211" s="51"/>
      <c r="AT211" s="51"/>
      <c r="AU211" s="51"/>
      <c r="AV211" s="51"/>
      <c r="AW211" s="51"/>
      <c r="AX211" s="51"/>
      <c r="AY211" s="51"/>
      <c r="AZ211" s="51"/>
    </row>
    <row r="212" spans="1:52" s="42" customFormat="1" ht="15.75" hidden="1">
      <c r="A212" s="13"/>
      <c r="B212" s="13"/>
      <c r="C212" s="13"/>
      <c r="D212" s="13"/>
      <c r="E212" s="13"/>
      <c r="F212" s="13"/>
      <c r="G212" s="13"/>
      <c r="H212" s="13"/>
      <c r="I212" s="13"/>
      <c r="J212" s="13"/>
      <c r="K212" s="13"/>
      <c r="L212" s="13"/>
      <c r="M212" s="195" t="s">
        <v>458</v>
      </c>
      <c r="N212" s="195"/>
      <c r="O212" s="195"/>
      <c r="P212" s="195"/>
      <c r="Q212" s="195"/>
      <c r="R212" s="195"/>
      <c r="S212" s="195"/>
      <c r="T212" s="195"/>
      <c r="U212" s="195"/>
      <c r="V212" s="13"/>
      <c r="W212" s="13"/>
      <c r="X212" s="13"/>
      <c r="Y212" s="13"/>
      <c r="Z212" s="13"/>
      <c r="AA212" s="13"/>
      <c r="AB212" s="13"/>
      <c r="AC212" s="13"/>
      <c r="AD212" s="13"/>
      <c r="AE212" s="13"/>
      <c r="AF212" s="13"/>
      <c r="AG212" s="13"/>
      <c r="AH212" s="13"/>
      <c r="AI212" s="13"/>
      <c r="AJ212" s="13"/>
      <c r="AK212" s="13"/>
      <c r="AL212" s="13"/>
      <c r="AM212" s="13"/>
      <c r="AN212" s="51"/>
      <c r="AO212" s="51"/>
      <c r="AP212" s="51"/>
      <c r="AQ212" s="51"/>
      <c r="AR212" s="51"/>
      <c r="AS212" s="51"/>
      <c r="AT212" s="51"/>
      <c r="AU212" s="51"/>
      <c r="AV212" s="51"/>
      <c r="AW212" s="51"/>
      <c r="AX212" s="51"/>
      <c r="AY212" s="51"/>
      <c r="AZ212" s="51"/>
    </row>
    <row r="213" spans="1:52" s="42" customFormat="1" ht="15" hidden="1">
      <c r="A213" s="13"/>
      <c r="B213" s="205"/>
      <c r="C213" s="205"/>
      <c r="D213" s="205"/>
      <c r="E213" s="205"/>
      <c r="F213" s="205"/>
      <c r="G213" s="205"/>
      <c r="H213" s="154" t="s">
        <v>459</v>
      </c>
      <c r="I213" s="154"/>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206" t="str">
        <f>A50</f>
        <v>г.Брест</v>
      </c>
      <c r="AG213" s="206"/>
      <c r="AH213" s="206"/>
      <c r="AI213" s="206"/>
      <c r="AJ213" s="206"/>
      <c r="AK213" s="206"/>
      <c r="AL213" s="206"/>
      <c r="AM213" s="13"/>
      <c r="AN213" s="51"/>
      <c r="AO213" s="51"/>
      <c r="AP213" s="51"/>
      <c r="AQ213" s="51"/>
      <c r="AR213" s="51"/>
      <c r="AS213" s="51"/>
      <c r="AT213" s="51"/>
      <c r="AU213" s="51"/>
      <c r="AV213" s="51"/>
      <c r="AW213" s="51"/>
      <c r="AX213" s="51"/>
      <c r="AY213" s="51"/>
      <c r="AZ213" s="51"/>
    </row>
    <row r="214" spans="1:52" s="42" customFormat="1" ht="15" hidden="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51"/>
      <c r="AO214" s="51"/>
      <c r="AP214" s="51"/>
      <c r="AQ214" s="51"/>
      <c r="AR214" s="51"/>
      <c r="AS214" s="51"/>
      <c r="AT214" s="51"/>
      <c r="AU214" s="51"/>
      <c r="AV214" s="51"/>
      <c r="AW214" s="51"/>
      <c r="AX214" s="51"/>
      <c r="AY214" s="51"/>
      <c r="AZ214" s="51"/>
    </row>
    <row r="215" spans="1:52" s="42" customFormat="1" ht="15.75" customHeight="1" hidden="1">
      <c r="A215" s="179" t="s">
        <v>481</v>
      </c>
      <c r="B215" s="179"/>
      <c r="C215" s="179"/>
      <c r="D215" s="179"/>
      <c r="E215" s="179"/>
      <c r="F215" s="179"/>
      <c r="G215" s="179"/>
      <c r="H215" s="179"/>
      <c r="I215" s="179"/>
      <c r="J215" s="179"/>
      <c r="K215" s="179"/>
      <c r="L215" s="179"/>
      <c r="M215" s="179"/>
      <c r="N215" s="179"/>
      <c r="O215" s="179"/>
      <c r="P215" s="179"/>
      <c r="Q215" s="179"/>
      <c r="R215" s="179"/>
      <c r="S215" s="179"/>
      <c r="T215" s="179"/>
      <c r="U215" s="179"/>
      <c r="V215" s="179"/>
      <c r="W215" s="179"/>
      <c r="X215" s="179"/>
      <c r="Y215" s="179"/>
      <c r="Z215" s="179"/>
      <c r="AA215" s="179"/>
      <c r="AB215" s="179"/>
      <c r="AC215" s="179"/>
      <c r="AD215" s="179"/>
      <c r="AE215" s="179"/>
      <c r="AF215" s="179"/>
      <c r="AG215" s="179"/>
      <c r="AH215" s="179"/>
      <c r="AI215" s="179"/>
      <c r="AJ215" s="179"/>
      <c r="AK215" s="179"/>
      <c r="AL215" s="179"/>
      <c r="AM215" s="13"/>
      <c r="AN215" s="51"/>
      <c r="AO215" s="51"/>
      <c r="AP215" s="51"/>
      <c r="AQ215" s="51"/>
      <c r="AR215" s="51"/>
      <c r="AS215" s="51"/>
      <c r="AT215" s="51"/>
      <c r="AU215" s="51"/>
      <c r="AV215" s="51"/>
      <c r="AW215" s="51"/>
      <c r="AX215" s="51"/>
      <c r="AY215" s="51"/>
      <c r="AZ215" s="51"/>
    </row>
    <row r="216" spans="1:52" s="42" customFormat="1" ht="30" customHeight="1" hidden="1">
      <c r="A216" s="207" t="str">
        <f>B12</f>
        <v>Указать полное наименование владельца (вместо данного текста)</v>
      </c>
      <c r="B216" s="207"/>
      <c r="C216" s="207"/>
      <c r="D216" s="207"/>
      <c r="E216" s="207"/>
      <c r="F216" s="207"/>
      <c r="G216" s="207"/>
      <c r="H216" s="207"/>
      <c r="I216" s="207"/>
      <c r="J216" s="207"/>
      <c r="K216" s="207"/>
      <c r="L216" s="207"/>
      <c r="M216" s="207"/>
      <c r="N216" s="207"/>
      <c r="O216" s="207"/>
      <c r="P216" s="207"/>
      <c r="Q216" s="207"/>
      <c r="R216" s="207"/>
      <c r="S216" s="207"/>
      <c r="T216" s="207"/>
      <c r="U216" s="207"/>
      <c r="V216" s="207"/>
      <c r="W216" s="207"/>
      <c r="X216" s="207"/>
      <c r="Y216" s="207"/>
      <c r="Z216" s="207"/>
      <c r="AA216" s="207"/>
      <c r="AB216" s="207"/>
      <c r="AC216" s="207"/>
      <c r="AD216" s="207"/>
      <c r="AE216" s="207"/>
      <c r="AF216" s="207"/>
      <c r="AG216" s="207"/>
      <c r="AH216" s="207"/>
      <c r="AI216" s="207"/>
      <c r="AJ216" s="207"/>
      <c r="AK216" s="207"/>
      <c r="AL216" s="207"/>
      <c r="AM216" s="13"/>
      <c r="AN216" s="51"/>
      <c r="AO216" s="51"/>
      <c r="AP216" s="51"/>
      <c r="AQ216" s="51"/>
      <c r="AR216" s="51"/>
      <c r="AS216" s="51"/>
      <c r="AT216" s="51"/>
      <c r="AU216" s="51"/>
      <c r="AV216" s="51"/>
      <c r="AW216" s="51"/>
      <c r="AX216" s="51"/>
      <c r="AY216" s="51"/>
      <c r="AZ216" s="51"/>
    </row>
    <row r="217" spans="1:50" s="42" customFormat="1" ht="10.5" customHeight="1" hidden="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51"/>
      <c r="AO217" s="51"/>
      <c r="AP217" s="51"/>
      <c r="AQ217" s="51"/>
      <c r="AR217" s="51"/>
      <c r="AS217" s="51"/>
      <c r="AT217" s="51"/>
      <c r="AU217" s="51"/>
      <c r="AV217" s="51"/>
      <c r="AW217" s="51"/>
      <c r="AX217" s="51"/>
    </row>
    <row r="218" spans="1:50" s="42" customFormat="1" ht="63" customHeight="1" hidden="1">
      <c r="A218" s="201" t="s">
        <v>233</v>
      </c>
      <c r="B218" s="201"/>
      <c r="C218" s="201"/>
      <c r="D218" s="201"/>
      <c r="E218" s="201"/>
      <c r="F218" s="201" t="s">
        <v>234</v>
      </c>
      <c r="G218" s="201"/>
      <c r="H218" s="201"/>
      <c r="I218" s="201"/>
      <c r="J218" s="201"/>
      <c r="K218" s="201" t="s">
        <v>460</v>
      </c>
      <c r="L218" s="201"/>
      <c r="M218" s="228" t="s">
        <v>461</v>
      </c>
      <c r="N218" s="228"/>
      <c r="O218" s="228"/>
      <c r="P218" s="201" t="s">
        <v>312</v>
      </c>
      <c r="Q218" s="201"/>
      <c r="R218" s="201"/>
      <c r="S218" s="201"/>
      <c r="T218" s="201"/>
      <c r="U218" s="201"/>
      <c r="V218" s="187" t="s">
        <v>462</v>
      </c>
      <c r="W218" s="187"/>
      <c r="X218" s="187"/>
      <c r="Y218" s="187"/>
      <c r="Z218" s="187"/>
      <c r="AA218" s="187"/>
      <c r="AB218" s="187"/>
      <c r="AC218" s="187"/>
      <c r="AD218" s="187"/>
      <c r="AE218" s="188" t="s">
        <v>463</v>
      </c>
      <c r="AF218" s="188"/>
      <c r="AG218" s="188"/>
      <c r="AH218" s="188"/>
      <c r="AI218" s="188"/>
      <c r="AJ218" s="188" t="s">
        <v>455</v>
      </c>
      <c r="AK218" s="188"/>
      <c r="AL218" s="188"/>
      <c r="AM218" s="13"/>
      <c r="AN218" s="51"/>
      <c r="AO218" s="51"/>
      <c r="AP218" s="51"/>
      <c r="AQ218" s="51"/>
      <c r="AR218" s="51"/>
      <c r="AS218" s="51"/>
      <c r="AT218" s="51"/>
      <c r="AU218" s="51"/>
      <c r="AV218" s="51"/>
      <c r="AW218" s="51"/>
      <c r="AX218" s="51"/>
    </row>
    <row r="219" spans="1:50" s="42" customFormat="1" ht="15" hidden="1">
      <c r="A219" s="176">
        <f>B14</f>
        <v>0</v>
      </c>
      <c r="B219" s="176"/>
      <c r="C219" s="176"/>
      <c r="D219" s="176"/>
      <c r="E219" s="176"/>
      <c r="F219" s="176">
        <f>G14</f>
        <v>0</v>
      </c>
      <c r="G219" s="176"/>
      <c r="H219" s="176"/>
      <c r="I219" s="176"/>
      <c r="J219" s="176"/>
      <c r="K219" s="182">
        <f>W14</f>
        <v>0</v>
      </c>
      <c r="L219" s="182"/>
      <c r="M219" s="184">
        <f>AA14</f>
        <v>0</v>
      </c>
      <c r="N219" s="184"/>
      <c r="O219" s="184"/>
      <c r="P219" s="176">
        <f>AI14</f>
        <v>0</v>
      </c>
      <c r="Q219" s="176"/>
      <c r="R219" s="176"/>
      <c r="S219" s="176"/>
      <c r="T219" s="176"/>
      <c r="U219" s="176"/>
      <c r="V219" s="186">
        <f>K15</f>
        <v>0</v>
      </c>
      <c r="W219" s="186"/>
      <c r="X219" s="186"/>
      <c r="Y219" s="186"/>
      <c r="Z219" s="186"/>
      <c r="AA219" s="186"/>
      <c r="AB219" s="186"/>
      <c r="AC219" s="186"/>
      <c r="AD219" s="186"/>
      <c r="AE219" s="176">
        <f>U15</f>
        <v>0</v>
      </c>
      <c r="AF219" s="176"/>
      <c r="AG219" s="176"/>
      <c r="AH219" s="176"/>
      <c r="AI219" s="176"/>
      <c r="AJ219" s="176">
        <f>AH15</f>
        <v>0</v>
      </c>
      <c r="AK219" s="176"/>
      <c r="AL219" s="176"/>
      <c r="AM219" s="13"/>
      <c r="AN219" s="51"/>
      <c r="AO219" s="51"/>
      <c r="AP219" s="51"/>
      <c r="AQ219" s="51"/>
      <c r="AR219" s="51"/>
      <c r="AS219" s="51"/>
      <c r="AT219" s="51"/>
      <c r="AU219" s="51"/>
      <c r="AV219" s="51"/>
      <c r="AW219" s="51"/>
      <c r="AX219" s="51"/>
    </row>
    <row r="220" spans="1:50" s="42" customFormat="1" ht="15" customHeight="1" hidden="1">
      <c r="A220" s="176">
        <f>B16</f>
        <v>0</v>
      </c>
      <c r="B220" s="176"/>
      <c r="C220" s="176"/>
      <c r="D220" s="176"/>
      <c r="E220" s="176"/>
      <c r="F220" s="176">
        <f>G16</f>
        <v>0</v>
      </c>
      <c r="G220" s="176"/>
      <c r="H220" s="176"/>
      <c r="I220" s="176"/>
      <c r="J220" s="176"/>
      <c r="K220" s="181">
        <f>W16</f>
        <v>0</v>
      </c>
      <c r="L220" s="182"/>
      <c r="M220" s="183">
        <f>AA16</f>
        <v>0</v>
      </c>
      <c r="N220" s="184"/>
      <c r="O220" s="184"/>
      <c r="P220" s="175">
        <f>AI16</f>
        <v>0</v>
      </c>
      <c r="Q220" s="176"/>
      <c r="R220" s="176"/>
      <c r="S220" s="176"/>
      <c r="T220" s="176"/>
      <c r="U220" s="176"/>
      <c r="V220" s="185">
        <f>K17</f>
        <v>0</v>
      </c>
      <c r="W220" s="186"/>
      <c r="X220" s="186"/>
      <c r="Y220" s="186"/>
      <c r="Z220" s="186"/>
      <c r="AA220" s="186"/>
      <c r="AB220" s="186"/>
      <c r="AC220" s="186"/>
      <c r="AD220" s="186"/>
      <c r="AE220" s="175">
        <f>U17</f>
        <v>0</v>
      </c>
      <c r="AF220" s="176"/>
      <c r="AG220" s="176"/>
      <c r="AH220" s="176"/>
      <c r="AI220" s="176"/>
      <c r="AJ220" s="175">
        <f>AH17</f>
        <v>0</v>
      </c>
      <c r="AK220" s="176"/>
      <c r="AL220" s="176"/>
      <c r="AM220" s="13"/>
      <c r="AN220" s="51"/>
      <c r="AO220" s="51"/>
      <c r="AP220" s="51"/>
      <c r="AQ220" s="51"/>
      <c r="AR220" s="51"/>
      <c r="AS220" s="51"/>
      <c r="AT220" s="51"/>
      <c r="AU220" s="51"/>
      <c r="AV220" s="51"/>
      <c r="AW220" s="51"/>
      <c r="AX220" s="51"/>
    </row>
    <row r="221" spans="1:50" s="42" customFormat="1" ht="15" hidden="1">
      <c r="A221" s="176">
        <f>B18</f>
        <v>0</v>
      </c>
      <c r="B221" s="176"/>
      <c r="C221" s="176"/>
      <c r="D221" s="176"/>
      <c r="E221" s="176"/>
      <c r="F221" s="176">
        <f>G18</f>
        <v>0</v>
      </c>
      <c r="G221" s="176"/>
      <c r="H221" s="176"/>
      <c r="I221" s="176"/>
      <c r="J221" s="176"/>
      <c r="K221" s="181">
        <f>W18</f>
        <v>0</v>
      </c>
      <c r="L221" s="182"/>
      <c r="M221" s="183">
        <f>AA18</f>
        <v>0</v>
      </c>
      <c r="N221" s="184"/>
      <c r="O221" s="184"/>
      <c r="P221" s="175">
        <f>AI18</f>
        <v>0</v>
      </c>
      <c r="Q221" s="176"/>
      <c r="R221" s="176"/>
      <c r="S221" s="176"/>
      <c r="T221" s="176"/>
      <c r="U221" s="176"/>
      <c r="V221" s="185">
        <f>K19</f>
        <v>0</v>
      </c>
      <c r="W221" s="186"/>
      <c r="X221" s="186"/>
      <c r="Y221" s="186"/>
      <c r="Z221" s="186"/>
      <c r="AA221" s="186"/>
      <c r="AB221" s="186"/>
      <c r="AC221" s="186"/>
      <c r="AD221" s="186"/>
      <c r="AE221" s="175">
        <f>U19</f>
        <v>0</v>
      </c>
      <c r="AF221" s="176"/>
      <c r="AG221" s="176"/>
      <c r="AH221" s="176"/>
      <c r="AI221" s="176"/>
      <c r="AJ221" s="175">
        <f>AH19</f>
        <v>0</v>
      </c>
      <c r="AK221" s="176"/>
      <c r="AL221" s="176"/>
      <c r="AM221" s="13"/>
      <c r="AN221" s="51"/>
      <c r="AO221" s="51"/>
      <c r="AP221" s="51"/>
      <c r="AQ221" s="51"/>
      <c r="AR221" s="51"/>
      <c r="AS221" s="51"/>
      <c r="AT221" s="51"/>
      <c r="AU221" s="51"/>
      <c r="AV221" s="51"/>
      <c r="AW221" s="51"/>
      <c r="AX221" s="51"/>
    </row>
    <row r="222" spans="1:50" s="42" customFormat="1" ht="15" hidden="1">
      <c r="A222" s="176">
        <f>B20</f>
        <v>0</v>
      </c>
      <c r="B222" s="176"/>
      <c r="C222" s="176"/>
      <c r="D222" s="176"/>
      <c r="E222" s="176"/>
      <c r="F222" s="176">
        <f>G20</f>
        <v>0</v>
      </c>
      <c r="G222" s="176"/>
      <c r="H222" s="176"/>
      <c r="I222" s="176"/>
      <c r="J222" s="176"/>
      <c r="K222" s="181">
        <f>W20</f>
        <v>0</v>
      </c>
      <c r="L222" s="182"/>
      <c r="M222" s="183">
        <f>AA20</f>
        <v>0</v>
      </c>
      <c r="N222" s="184"/>
      <c r="O222" s="184"/>
      <c r="P222" s="175">
        <f>AI20</f>
        <v>0</v>
      </c>
      <c r="Q222" s="176"/>
      <c r="R222" s="176"/>
      <c r="S222" s="176"/>
      <c r="T222" s="176"/>
      <c r="U222" s="176"/>
      <c r="V222" s="185">
        <f>K21</f>
        <v>0</v>
      </c>
      <c r="W222" s="186"/>
      <c r="X222" s="186"/>
      <c r="Y222" s="186"/>
      <c r="Z222" s="186"/>
      <c r="AA222" s="186"/>
      <c r="AB222" s="186"/>
      <c r="AC222" s="186"/>
      <c r="AD222" s="186"/>
      <c r="AE222" s="175">
        <f>U21</f>
        <v>0</v>
      </c>
      <c r="AF222" s="176"/>
      <c r="AG222" s="176"/>
      <c r="AH222" s="176"/>
      <c r="AI222" s="176"/>
      <c r="AJ222" s="175">
        <f>AH21</f>
        <v>0</v>
      </c>
      <c r="AK222" s="176"/>
      <c r="AL222" s="176"/>
      <c r="AM222" s="13"/>
      <c r="AN222" s="51"/>
      <c r="AO222" s="51"/>
      <c r="AP222" s="51"/>
      <c r="AQ222" s="51"/>
      <c r="AR222" s="51"/>
      <c r="AS222" s="51"/>
      <c r="AT222" s="51"/>
      <c r="AU222" s="51"/>
      <c r="AV222" s="51"/>
      <c r="AW222" s="51"/>
      <c r="AX222" s="51"/>
    </row>
    <row r="223" spans="1:50" s="42" customFormat="1" ht="15" customHeight="1" hidden="1">
      <c r="A223" s="176">
        <f>B22</f>
        <v>0</v>
      </c>
      <c r="B223" s="176"/>
      <c r="C223" s="176"/>
      <c r="D223" s="176"/>
      <c r="E223" s="176"/>
      <c r="F223" s="175">
        <f>G22</f>
        <v>0</v>
      </c>
      <c r="G223" s="176"/>
      <c r="H223" s="176"/>
      <c r="I223" s="176"/>
      <c r="J223" s="176"/>
      <c r="K223" s="181">
        <f>W22</f>
        <v>0</v>
      </c>
      <c r="L223" s="182"/>
      <c r="M223" s="183">
        <f>AA22</f>
        <v>0</v>
      </c>
      <c r="N223" s="184"/>
      <c r="O223" s="184"/>
      <c r="P223" s="175">
        <f>AI22</f>
        <v>0</v>
      </c>
      <c r="Q223" s="176"/>
      <c r="R223" s="176"/>
      <c r="S223" s="176"/>
      <c r="T223" s="176"/>
      <c r="U223" s="176"/>
      <c r="V223" s="185">
        <f>K23</f>
        <v>0</v>
      </c>
      <c r="W223" s="186"/>
      <c r="X223" s="186"/>
      <c r="Y223" s="186"/>
      <c r="Z223" s="186"/>
      <c r="AA223" s="186"/>
      <c r="AB223" s="186"/>
      <c r="AC223" s="186"/>
      <c r="AD223" s="186"/>
      <c r="AE223" s="175">
        <f>U23</f>
        <v>0</v>
      </c>
      <c r="AF223" s="176"/>
      <c r="AG223" s="176"/>
      <c r="AH223" s="176"/>
      <c r="AI223" s="176"/>
      <c r="AJ223" s="175">
        <f>AH23</f>
        <v>0</v>
      </c>
      <c r="AK223" s="176"/>
      <c r="AL223" s="176"/>
      <c r="AM223" s="13"/>
      <c r="AN223" s="51"/>
      <c r="AO223" s="51"/>
      <c r="AP223" s="51"/>
      <c r="AQ223" s="51"/>
      <c r="AR223" s="51"/>
      <c r="AS223" s="51"/>
      <c r="AT223" s="51"/>
      <c r="AU223" s="51"/>
      <c r="AV223" s="51"/>
      <c r="AW223" s="51"/>
      <c r="AX223" s="51"/>
    </row>
    <row r="224" spans="1:50" s="42" customFormat="1" ht="15" customHeight="1" hidden="1">
      <c r="A224" s="176">
        <f>B24</f>
        <v>0</v>
      </c>
      <c r="B224" s="176"/>
      <c r="C224" s="176"/>
      <c r="D224" s="176"/>
      <c r="E224" s="176"/>
      <c r="F224" s="175">
        <f>G24</f>
        <v>0</v>
      </c>
      <c r="G224" s="176"/>
      <c r="H224" s="176"/>
      <c r="I224" s="176"/>
      <c r="J224" s="176"/>
      <c r="K224" s="181">
        <f>W24</f>
        <v>0</v>
      </c>
      <c r="L224" s="182"/>
      <c r="M224" s="183">
        <f>AA24</f>
        <v>0</v>
      </c>
      <c r="N224" s="184"/>
      <c r="O224" s="184"/>
      <c r="P224" s="175">
        <f>AI24</f>
        <v>0</v>
      </c>
      <c r="Q224" s="176"/>
      <c r="R224" s="176"/>
      <c r="S224" s="176"/>
      <c r="T224" s="176"/>
      <c r="U224" s="176"/>
      <c r="V224" s="185">
        <f>K25</f>
        <v>0</v>
      </c>
      <c r="W224" s="186"/>
      <c r="X224" s="186"/>
      <c r="Y224" s="186"/>
      <c r="Z224" s="186"/>
      <c r="AA224" s="186"/>
      <c r="AB224" s="186"/>
      <c r="AC224" s="186"/>
      <c r="AD224" s="186"/>
      <c r="AE224" s="175">
        <f>U25</f>
        <v>0</v>
      </c>
      <c r="AF224" s="176"/>
      <c r="AG224" s="176"/>
      <c r="AH224" s="176"/>
      <c r="AI224" s="176"/>
      <c r="AJ224" s="175">
        <f>AH25</f>
        <v>0</v>
      </c>
      <c r="AK224" s="176"/>
      <c r="AL224" s="176"/>
      <c r="AM224" s="13"/>
      <c r="AN224" s="51"/>
      <c r="AO224" s="51"/>
      <c r="AP224" s="51"/>
      <c r="AQ224" s="51"/>
      <c r="AR224" s="51"/>
      <c r="AS224" s="51"/>
      <c r="AT224" s="51"/>
      <c r="AU224" s="51"/>
      <c r="AV224" s="51"/>
      <c r="AW224" s="51"/>
      <c r="AX224" s="51"/>
    </row>
    <row r="225" spans="1:50" s="42" customFormat="1" ht="15" hidden="1">
      <c r="A225" s="176">
        <f>B26</f>
        <v>0</v>
      </c>
      <c r="B225" s="176"/>
      <c r="C225" s="176"/>
      <c r="D225" s="176"/>
      <c r="E225" s="176"/>
      <c r="F225" s="176">
        <f>G26</f>
        <v>0</v>
      </c>
      <c r="G225" s="176"/>
      <c r="H225" s="176"/>
      <c r="I225" s="176"/>
      <c r="J225" s="176"/>
      <c r="K225" s="181">
        <f>W26</f>
        <v>0</v>
      </c>
      <c r="L225" s="182"/>
      <c r="M225" s="183">
        <f>AA26</f>
        <v>0</v>
      </c>
      <c r="N225" s="184"/>
      <c r="O225" s="184"/>
      <c r="P225" s="175">
        <f>AI26</f>
        <v>0</v>
      </c>
      <c r="Q225" s="176"/>
      <c r="R225" s="176"/>
      <c r="S225" s="176"/>
      <c r="T225" s="176"/>
      <c r="U225" s="176"/>
      <c r="V225" s="185">
        <f>K27</f>
        <v>0</v>
      </c>
      <c r="W225" s="186"/>
      <c r="X225" s="186"/>
      <c r="Y225" s="186"/>
      <c r="Z225" s="186"/>
      <c r="AA225" s="186"/>
      <c r="AB225" s="186"/>
      <c r="AC225" s="186"/>
      <c r="AD225" s="186"/>
      <c r="AE225" s="175">
        <f>U27</f>
        <v>0</v>
      </c>
      <c r="AF225" s="176"/>
      <c r="AG225" s="176"/>
      <c r="AH225" s="176"/>
      <c r="AI225" s="176"/>
      <c r="AJ225" s="175">
        <f>AH27</f>
        <v>0</v>
      </c>
      <c r="AK225" s="176"/>
      <c r="AL225" s="176"/>
      <c r="AM225" s="13"/>
      <c r="AN225" s="51"/>
      <c r="AO225" s="51"/>
      <c r="AP225" s="51"/>
      <c r="AQ225" s="51"/>
      <c r="AR225" s="51"/>
      <c r="AS225" s="51"/>
      <c r="AT225" s="51"/>
      <c r="AU225" s="51"/>
      <c r="AV225" s="51"/>
      <c r="AW225" s="51"/>
      <c r="AX225" s="51"/>
    </row>
    <row r="226" spans="1:50" s="42" customFormat="1" ht="15" hidden="1">
      <c r="A226" s="176">
        <f>B28</f>
        <v>0</v>
      </c>
      <c r="B226" s="176"/>
      <c r="C226" s="176"/>
      <c r="D226" s="176"/>
      <c r="E226" s="176"/>
      <c r="F226" s="176">
        <f>G28</f>
        <v>0</v>
      </c>
      <c r="G226" s="176"/>
      <c r="H226" s="176"/>
      <c r="I226" s="176"/>
      <c r="J226" s="176"/>
      <c r="K226" s="181">
        <f>W28</f>
        <v>0</v>
      </c>
      <c r="L226" s="182"/>
      <c r="M226" s="183">
        <f>AA28</f>
        <v>0</v>
      </c>
      <c r="N226" s="184"/>
      <c r="O226" s="184"/>
      <c r="P226" s="175">
        <f>AI28</f>
        <v>0</v>
      </c>
      <c r="Q226" s="176"/>
      <c r="R226" s="176"/>
      <c r="S226" s="176"/>
      <c r="T226" s="176"/>
      <c r="U226" s="176"/>
      <c r="V226" s="185">
        <f>K29</f>
        <v>0</v>
      </c>
      <c r="W226" s="186"/>
      <c r="X226" s="186"/>
      <c r="Y226" s="186"/>
      <c r="Z226" s="186"/>
      <c r="AA226" s="186"/>
      <c r="AB226" s="186"/>
      <c r="AC226" s="186"/>
      <c r="AD226" s="186"/>
      <c r="AE226" s="175">
        <f>U29</f>
        <v>0</v>
      </c>
      <c r="AF226" s="176"/>
      <c r="AG226" s="176"/>
      <c r="AH226" s="176"/>
      <c r="AI226" s="176"/>
      <c r="AJ226" s="175">
        <f>AH29</f>
        <v>0</v>
      </c>
      <c r="AK226" s="176"/>
      <c r="AL226" s="176"/>
      <c r="AM226" s="13"/>
      <c r="AN226" s="51"/>
      <c r="AO226" s="51"/>
      <c r="AP226" s="51"/>
      <c r="AQ226" s="51"/>
      <c r="AR226" s="51"/>
      <c r="AS226" s="51"/>
      <c r="AT226" s="51"/>
      <c r="AU226" s="51"/>
      <c r="AV226" s="51"/>
      <c r="AW226" s="51"/>
      <c r="AX226" s="51"/>
    </row>
    <row r="227" spans="1:50" s="42" customFormat="1" ht="15" hidden="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51"/>
      <c r="AO227" s="51"/>
      <c r="AP227" s="51"/>
      <c r="AQ227" s="51"/>
      <c r="AR227" s="51"/>
      <c r="AS227" s="51"/>
      <c r="AT227" s="51"/>
      <c r="AU227" s="51"/>
      <c r="AV227" s="51"/>
      <c r="AW227" s="51"/>
      <c r="AX227" s="51"/>
    </row>
    <row r="228" spans="1:50" s="42" customFormat="1" ht="15.75" hidden="1">
      <c r="A228" s="177" t="s">
        <v>464</v>
      </c>
      <c r="B228" s="177"/>
      <c r="C228" s="177"/>
      <c r="D228" s="177"/>
      <c r="E228" s="177"/>
      <c r="F228" s="177"/>
      <c r="G228" s="177"/>
      <c r="H228" s="177"/>
      <c r="I228" s="177"/>
      <c r="J228" s="177"/>
      <c r="K228" s="177"/>
      <c r="L228" s="177"/>
      <c r="M228" s="177"/>
      <c r="N228" s="177"/>
      <c r="O228" s="177"/>
      <c r="P228" s="177"/>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51"/>
      <c r="AO228" s="51"/>
      <c r="AP228" s="51"/>
      <c r="AQ228" s="51"/>
      <c r="AR228" s="51"/>
      <c r="AS228" s="51"/>
      <c r="AT228" s="51"/>
      <c r="AU228" s="51"/>
      <c r="AV228" s="51"/>
      <c r="AW228" s="51"/>
      <c r="AX228" s="51"/>
    </row>
    <row r="229" spans="1:50" s="42" customFormat="1" ht="15" hidden="1">
      <c r="A229" s="178" t="s">
        <v>465</v>
      </c>
      <c r="B229" s="178"/>
      <c r="C229" s="178"/>
      <c r="D229" s="178"/>
      <c r="E229" s="178"/>
      <c r="F229" s="178"/>
      <c r="G229" s="178"/>
      <c r="H229" s="178"/>
      <c r="I229" s="178"/>
      <c r="J229" s="178"/>
      <c r="K229" s="178"/>
      <c r="L229" s="178"/>
      <c r="M229" s="178"/>
      <c r="N229" s="178"/>
      <c r="O229" s="178"/>
      <c r="P229" s="178"/>
      <c r="Q229" s="178"/>
      <c r="R229" s="178"/>
      <c r="S229" s="178"/>
      <c r="T229" s="178"/>
      <c r="U229" s="178"/>
      <c r="V229" s="178"/>
      <c r="W229" s="178"/>
      <c r="X229" s="178"/>
      <c r="Y229" s="178"/>
      <c r="Z229" s="178"/>
      <c r="AA229" s="178"/>
      <c r="AB229" s="178"/>
      <c r="AC229" s="178"/>
      <c r="AD229" s="178"/>
      <c r="AE229" s="178"/>
      <c r="AF229" s="178"/>
      <c r="AG229" s="178"/>
      <c r="AH229" s="178"/>
      <c r="AI229" s="178"/>
      <c r="AJ229" s="178"/>
      <c r="AK229" s="13"/>
      <c r="AL229" s="13"/>
      <c r="AM229" s="13"/>
      <c r="AN229" s="51"/>
      <c r="AO229" s="51"/>
      <c r="AP229" s="51"/>
      <c r="AQ229" s="51"/>
      <c r="AR229" s="51"/>
      <c r="AS229" s="51"/>
      <c r="AT229" s="51"/>
      <c r="AU229" s="51"/>
      <c r="AV229" s="51"/>
      <c r="AW229" s="51"/>
      <c r="AX229" s="51"/>
    </row>
    <row r="230" spans="1:50" s="42" customFormat="1" ht="4.5" customHeight="1" hidden="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51"/>
      <c r="AO230" s="51"/>
      <c r="AP230" s="51"/>
      <c r="AQ230" s="51"/>
      <c r="AR230" s="51"/>
      <c r="AS230" s="51"/>
      <c r="AT230" s="51"/>
      <c r="AU230" s="51"/>
      <c r="AV230" s="51"/>
      <c r="AW230" s="51"/>
      <c r="AX230" s="51"/>
    </row>
    <row r="231" spans="1:50" s="42" customFormat="1" ht="15.75" hidden="1">
      <c r="A231" s="179" t="s">
        <v>466</v>
      </c>
      <c r="B231" s="179"/>
      <c r="C231" s="179"/>
      <c r="D231" s="179"/>
      <c r="E231" s="179"/>
      <c r="F231" s="179"/>
      <c r="G231" s="179"/>
      <c r="H231" s="179"/>
      <c r="I231" s="179"/>
      <c r="J231" s="179"/>
      <c r="K231" s="179"/>
      <c r="L231" s="179"/>
      <c r="M231" s="179"/>
      <c r="N231" s="179"/>
      <c r="O231" s="180"/>
      <c r="P231" s="180"/>
      <c r="Q231" s="180"/>
      <c r="R231" s="180"/>
      <c r="S231" s="180"/>
      <c r="T231" s="180"/>
      <c r="U231" s="180"/>
      <c r="V231" s="180"/>
      <c r="W231" s="180"/>
      <c r="X231" s="180"/>
      <c r="Y231" s="180"/>
      <c r="Z231" s="180"/>
      <c r="AA231" s="180"/>
      <c r="AB231" s="180"/>
      <c r="AC231" s="180"/>
      <c r="AD231" s="180"/>
      <c r="AE231" s="180"/>
      <c r="AF231" s="180"/>
      <c r="AG231" s="180"/>
      <c r="AH231" s="180"/>
      <c r="AI231" s="180"/>
      <c r="AJ231" s="180"/>
      <c r="AK231" s="13"/>
      <c r="AL231" s="13"/>
      <c r="AM231" s="13"/>
      <c r="AN231" s="51"/>
      <c r="AO231" s="51"/>
      <c r="AP231" s="51"/>
      <c r="AQ231" s="51"/>
      <c r="AR231" s="51"/>
      <c r="AS231" s="51"/>
      <c r="AT231" s="51"/>
      <c r="AU231" s="51"/>
      <c r="AV231" s="51"/>
      <c r="AW231" s="51"/>
      <c r="AX231" s="51"/>
    </row>
    <row r="232" spans="1:53" s="42" customFormat="1" ht="8.25" customHeight="1" hidden="1">
      <c r="A232" s="13"/>
      <c r="B232" s="155"/>
      <c r="C232" s="155"/>
      <c r="D232" s="155"/>
      <c r="E232" s="155"/>
      <c r="F232" s="155"/>
      <c r="G232" s="155"/>
      <c r="H232" s="155"/>
      <c r="I232" s="155"/>
      <c r="J232" s="155"/>
      <c r="K232" s="155"/>
      <c r="L232" s="155"/>
      <c r="M232" s="155"/>
      <c r="N232" s="155"/>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51"/>
      <c r="AO232" s="51"/>
      <c r="AP232" s="51"/>
      <c r="AQ232" s="51"/>
      <c r="AR232" s="51"/>
      <c r="AS232" s="51"/>
      <c r="AT232" s="51"/>
      <c r="AU232" s="51"/>
      <c r="AV232" s="51"/>
      <c r="AW232" s="51"/>
      <c r="AX232" s="51"/>
      <c r="BA232" s="42" t="s">
        <v>467</v>
      </c>
    </row>
    <row r="233" spans="1:53" s="42" customFormat="1" ht="15.75" hidden="1">
      <c r="A233" s="179" t="s">
        <v>468</v>
      </c>
      <c r="B233" s="179"/>
      <c r="C233" s="179"/>
      <c r="D233" s="179"/>
      <c r="E233" s="179"/>
      <c r="F233" s="179"/>
      <c r="G233" s="179"/>
      <c r="H233" s="179"/>
      <c r="I233" s="179"/>
      <c r="J233" s="179"/>
      <c r="K233" s="179"/>
      <c r="L233" s="179"/>
      <c r="M233" s="179"/>
      <c r="N233" s="179"/>
      <c r="O233" s="179"/>
      <c r="P233" s="179"/>
      <c r="Q233" s="179"/>
      <c r="R233" s="179"/>
      <c r="S233" s="216"/>
      <c r="T233" s="216"/>
      <c r="U233" s="216"/>
      <c r="V233" s="216"/>
      <c r="W233" s="216"/>
      <c r="X233" s="216"/>
      <c r="Y233" s="216"/>
      <c r="Z233" s="216"/>
      <c r="AA233" s="216"/>
      <c r="AB233" s="216"/>
      <c r="AC233" s="13"/>
      <c r="AD233" s="13"/>
      <c r="AE233" s="13"/>
      <c r="AF233" s="13"/>
      <c r="AG233" s="13"/>
      <c r="AH233" s="13"/>
      <c r="AI233" s="13"/>
      <c r="AJ233" s="13"/>
      <c r="AK233" s="13"/>
      <c r="AL233" s="13"/>
      <c r="AM233" s="13"/>
      <c r="AN233" s="51"/>
      <c r="AO233" s="51"/>
      <c r="AP233" s="51"/>
      <c r="AQ233" s="51"/>
      <c r="AR233" s="51"/>
      <c r="AS233" s="51"/>
      <c r="AT233" s="51"/>
      <c r="AU233" s="51"/>
      <c r="AV233" s="51"/>
      <c r="AW233" s="51"/>
      <c r="AX233" s="51"/>
      <c r="BA233" s="42" t="s">
        <v>469</v>
      </c>
    </row>
    <row r="234" spans="1:50" s="42" customFormat="1" ht="15" hidden="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51"/>
      <c r="AO234" s="51"/>
      <c r="AP234" s="51"/>
      <c r="AQ234" s="51"/>
      <c r="AR234" s="51"/>
      <c r="AS234" s="51"/>
      <c r="AT234" s="51"/>
      <c r="AU234" s="51"/>
      <c r="AV234" s="51"/>
      <c r="AW234" s="51"/>
      <c r="AX234" s="51"/>
    </row>
    <row r="235" spans="1:50" s="42" customFormat="1" ht="15.75" hidden="1">
      <c r="A235" s="208" t="s">
        <v>470</v>
      </c>
      <c r="B235" s="208"/>
      <c r="C235" s="208"/>
      <c r="D235" s="208"/>
      <c r="E235" s="208"/>
      <c r="F235" s="208"/>
      <c r="G235" s="208"/>
      <c r="H235" s="208"/>
      <c r="I235" s="208"/>
      <c r="J235" s="208"/>
      <c r="K235" s="208"/>
      <c r="L235" s="208"/>
      <c r="M235" s="208"/>
      <c r="N235" s="208"/>
      <c r="O235" s="208"/>
      <c r="P235" s="208"/>
      <c r="Q235" s="208"/>
      <c r="R235" s="208"/>
      <c r="S235" s="208"/>
      <c r="T235" s="208"/>
      <c r="U235" s="208"/>
      <c r="V235" s="208"/>
      <c r="W235" s="208"/>
      <c r="X235" s="208"/>
      <c r="Y235" s="208"/>
      <c r="Z235" s="208"/>
      <c r="AA235" s="208"/>
      <c r="AB235" s="208"/>
      <c r="AC235" s="208"/>
      <c r="AD235" s="208"/>
      <c r="AE235" s="208"/>
      <c r="AF235" s="208"/>
      <c r="AG235" s="208"/>
      <c r="AH235" s="208"/>
      <c r="AI235" s="208"/>
      <c r="AJ235" s="208"/>
      <c r="AK235" s="208"/>
      <c r="AL235" s="208"/>
      <c r="AM235" s="13"/>
      <c r="AN235" s="51"/>
      <c r="AO235" s="51"/>
      <c r="AP235" s="51"/>
      <c r="AQ235" s="51"/>
      <c r="AR235" s="51"/>
      <c r="AS235" s="51"/>
      <c r="AT235" s="51"/>
      <c r="AU235" s="51"/>
      <c r="AV235" s="51"/>
      <c r="AW235" s="51"/>
      <c r="AX235" s="51"/>
    </row>
    <row r="236" spans="1:50" s="42" customFormat="1" ht="18" hidden="1">
      <c r="A236" s="209" t="s">
        <v>471</v>
      </c>
      <c r="B236" s="209"/>
      <c r="C236" s="209"/>
      <c r="D236" s="209"/>
      <c r="E236" s="209"/>
      <c r="F236" s="209"/>
      <c r="G236" s="209"/>
      <c r="H236" s="209"/>
      <c r="I236" s="209"/>
      <c r="J236" s="209"/>
      <c r="K236" s="209"/>
      <c r="L236" s="209"/>
      <c r="M236" s="209"/>
      <c r="N236" s="209"/>
      <c r="O236" s="209"/>
      <c r="P236" s="209"/>
      <c r="Q236" s="209"/>
      <c r="R236" s="209"/>
      <c r="S236" s="209"/>
      <c r="T236" s="209"/>
      <c r="U236" s="209"/>
      <c r="V236" s="209"/>
      <c r="W236" s="209"/>
      <c r="X236" s="209"/>
      <c r="Y236" s="209"/>
      <c r="Z236" s="209"/>
      <c r="AA236" s="209"/>
      <c r="AB236" s="209"/>
      <c r="AC236" s="209"/>
      <c r="AD236" s="209"/>
      <c r="AE236" s="209"/>
      <c r="AF236" s="209"/>
      <c r="AG236" s="209"/>
      <c r="AH236" s="209"/>
      <c r="AI236" s="209"/>
      <c r="AJ236" s="209"/>
      <c r="AK236" s="209"/>
      <c r="AL236" s="209"/>
      <c r="AM236" s="209"/>
      <c r="AN236" s="51"/>
      <c r="AO236" s="51"/>
      <c r="AP236" s="51"/>
      <c r="AQ236" s="51"/>
      <c r="AR236" s="51"/>
      <c r="AS236" s="51"/>
      <c r="AT236" s="51"/>
      <c r="AU236" s="51"/>
      <c r="AV236" s="51"/>
      <c r="AW236" s="51"/>
      <c r="AX236" s="51"/>
    </row>
    <row r="237" spans="1:50" s="42" customFormat="1" ht="55.5" customHeight="1" hidden="1">
      <c r="A237" s="210" t="s">
        <v>472</v>
      </c>
      <c r="B237" s="211"/>
      <c r="C237" s="211"/>
      <c r="D237" s="212"/>
      <c r="E237" s="213" t="s">
        <v>473</v>
      </c>
      <c r="F237" s="214"/>
      <c r="G237" s="214"/>
      <c r="H237" s="214"/>
      <c r="I237" s="214"/>
      <c r="J237" s="214"/>
      <c r="K237" s="214"/>
      <c r="L237" s="214"/>
      <c r="M237" s="214"/>
      <c r="N237" s="214"/>
      <c r="O237" s="214"/>
      <c r="P237" s="214"/>
      <c r="Q237" s="214"/>
      <c r="R237" s="214"/>
      <c r="S237" s="214"/>
      <c r="T237" s="214"/>
      <c r="U237" s="214"/>
      <c r="V237" s="214"/>
      <c r="W237" s="214"/>
      <c r="X237" s="214"/>
      <c r="Y237" s="214"/>
      <c r="Z237" s="214"/>
      <c r="AA237" s="214"/>
      <c r="AB237" s="214"/>
      <c r="AC237" s="214"/>
      <c r="AD237" s="214"/>
      <c r="AE237" s="215"/>
      <c r="AF237" s="217" t="s">
        <v>474</v>
      </c>
      <c r="AG237" s="217"/>
      <c r="AH237" s="217"/>
      <c r="AI237" s="217"/>
      <c r="AJ237" s="213" t="s">
        <v>475</v>
      </c>
      <c r="AK237" s="214"/>
      <c r="AL237" s="215"/>
      <c r="AM237" s="13"/>
      <c r="AN237" s="51"/>
      <c r="AO237" s="51"/>
      <c r="AP237" s="51"/>
      <c r="AQ237" s="51"/>
      <c r="AR237" s="51"/>
      <c r="AS237" s="51"/>
      <c r="AT237" s="51"/>
      <c r="AU237" s="51"/>
      <c r="AV237" s="51"/>
      <c r="AW237" s="51"/>
      <c r="AX237" s="51"/>
    </row>
    <row r="238" spans="1:50" s="42" customFormat="1" ht="93.75" customHeight="1" hidden="1">
      <c r="A238" s="171">
        <f>F219</f>
        <v>0</v>
      </c>
      <c r="B238" s="172"/>
      <c r="C238" s="172"/>
      <c r="D238" s="172"/>
      <c r="E238" s="173" t="s">
        <v>482</v>
      </c>
      <c r="F238" s="174"/>
      <c r="G238" s="174"/>
      <c r="H238" s="174"/>
      <c r="I238" s="174"/>
      <c r="J238" s="174"/>
      <c r="K238" s="174"/>
      <c r="L238" s="174"/>
      <c r="M238" s="174"/>
      <c r="N238" s="174"/>
      <c r="O238" s="174"/>
      <c r="P238" s="174"/>
      <c r="Q238" s="174"/>
      <c r="R238" s="174"/>
      <c r="S238" s="174"/>
      <c r="T238" s="174"/>
      <c r="U238" s="174"/>
      <c r="V238" s="174"/>
      <c r="W238" s="174"/>
      <c r="X238" s="174"/>
      <c r="Y238" s="174"/>
      <c r="Z238" s="174"/>
      <c r="AA238" s="174"/>
      <c r="AB238" s="174"/>
      <c r="AC238" s="174"/>
      <c r="AD238" s="174"/>
      <c r="AE238" s="174"/>
      <c r="AF238" s="165"/>
      <c r="AG238" s="165"/>
      <c r="AH238" s="165"/>
      <c r="AI238" s="165"/>
      <c r="AJ238" s="164"/>
      <c r="AK238" s="164"/>
      <c r="AL238" s="164"/>
      <c r="AM238" s="13"/>
      <c r="AN238" s="51"/>
      <c r="AO238" s="51"/>
      <c r="AP238" s="51"/>
      <c r="AQ238" s="51"/>
      <c r="AR238" s="51"/>
      <c r="AS238" s="51"/>
      <c r="AT238" s="51"/>
      <c r="AU238" s="51"/>
      <c r="AV238" s="51"/>
      <c r="AW238" s="51"/>
      <c r="AX238" s="51"/>
    </row>
    <row r="239" spans="1:50" s="42" customFormat="1" ht="15" hidden="1">
      <c r="A239" s="171">
        <f aca="true" t="shared" si="14" ref="A239:A245">F220</f>
        <v>0</v>
      </c>
      <c r="B239" s="172"/>
      <c r="C239" s="172"/>
      <c r="D239" s="172"/>
      <c r="E239" s="173"/>
      <c r="F239" s="174"/>
      <c r="G239" s="174"/>
      <c r="H239" s="174"/>
      <c r="I239" s="174"/>
      <c r="J239" s="174"/>
      <c r="K239" s="174"/>
      <c r="L239" s="174"/>
      <c r="M239" s="174"/>
      <c r="N239" s="174"/>
      <c r="O239" s="174"/>
      <c r="P239" s="174"/>
      <c r="Q239" s="174"/>
      <c r="R239" s="174"/>
      <c r="S239" s="174"/>
      <c r="T239" s="174"/>
      <c r="U239" s="174"/>
      <c r="V239" s="174"/>
      <c r="W239" s="174"/>
      <c r="X239" s="174"/>
      <c r="Y239" s="174"/>
      <c r="Z239" s="174"/>
      <c r="AA239" s="174"/>
      <c r="AB239" s="174"/>
      <c r="AC239" s="174"/>
      <c r="AD239" s="174"/>
      <c r="AE239" s="174"/>
      <c r="AF239" s="165"/>
      <c r="AG239" s="165"/>
      <c r="AH239" s="165"/>
      <c r="AI239" s="165"/>
      <c r="AJ239" s="164"/>
      <c r="AK239" s="164"/>
      <c r="AL239" s="164"/>
      <c r="AM239" s="13"/>
      <c r="AN239" s="51"/>
      <c r="AO239" s="51"/>
      <c r="AP239" s="51"/>
      <c r="AQ239" s="51"/>
      <c r="AR239" s="51"/>
      <c r="AS239" s="51"/>
      <c r="AT239" s="51"/>
      <c r="AU239" s="51"/>
      <c r="AV239" s="51"/>
      <c r="AW239" s="51"/>
      <c r="AX239" s="51"/>
    </row>
    <row r="240" spans="1:50" s="42" customFormat="1" ht="15" hidden="1">
      <c r="A240" s="171">
        <f t="shared" si="14"/>
        <v>0</v>
      </c>
      <c r="B240" s="172"/>
      <c r="C240" s="172"/>
      <c r="D240" s="172"/>
      <c r="E240" s="173"/>
      <c r="F240" s="174"/>
      <c r="G240" s="174"/>
      <c r="H240" s="174"/>
      <c r="I240" s="174"/>
      <c r="J240" s="174"/>
      <c r="K240" s="174"/>
      <c r="L240" s="174"/>
      <c r="M240" s="174"/>
      <c r="N240" s="174"/>
      <c r="O240" s="174"/>
      <c r="P240" s="174"/>
      <c r="Q240" s="174"/>
      <c r="R240" s="174"/>
      <c r="S240" s="174"/>
      <c r="T240" s="174"/>
      <c r="U240" s="174"/>
      <c r="V240" s="174"/>
      <c r="W240" s="174"/>
      <c r="X240" s="174"/>
      <c r="Y240" s="174"/>
      <c r="Z240" s="174"/>
      <c r="AA240" s="174"/>
      <c r="AB240" s="174"/>
      <c r="AC240" s="174"/>
      <c r="AD240" s="174"/>
      <c r="AE240" s="174"/>
      <c r="AF240" s="165"/>
      <c r="AG240" s="165"/>
      <c r="AH240" s="165"/>
      <c r="AI240" s="165"/>
      <c r="AJ240" s="164"/>
      <c r="AK240" s="164"/>
      <c r="AL240" s="164"/>
      <c r="AM240" s="13"/>
      <c r="AN240" s="51"/>
      <c r="AO240" s="51"/>
      <c r="AP240" s="51"/>
      <c r="AQ240" s="51"/>
      <c r="AR240" s="51"/>
      <c r="AS240" s="51"/>
      <c r="AT240" s="51"/>
      <c r="AU240" s="51"/>
      <c r="AV240" s="51"/>
      <c r="AW240" s="51"/>
      <c r="AX240" s="51"/>
    </row>
    <row r="241" spans="1:50" s="42" customFormat="1" ht="15" hidden="1">
      <c r="A241" s="171">
        <f t="shared" si="14"/>
        <v>0</v>
      </c>
      <c r="B241" s="172"/>
      <c r="C241" s="172"/>
      <c r="D241" s="172"/>
      <c r="E241" s="173"/>
      <c r="F241" s="174"/>
      <c r="G241" s="174"/>
      <c r="H241" s="174"/>
      <c r="I241" s="174"/>
      <c r="J241" s="174"/>
      <c r="K241" s="174"/>
      <c r="L241" s="174"/>
      <c r="M241" s="174"/>
      <c r="N241" s="174"/>
      <c r="O241" s="174"/>
      <c r="P241" s="174"/>
      <c r="Q241" s="174"/>
      <c r="R241" s="174"/>
      <c r="S241" s="174"/>
      <c r="T241" s="174"/>
      <c r="U241" s="174"/>
      <c r="V241" s="174"/>
      <c r="W241" s="174"/>
      <c r="X241" s="174"/>
      <c r="Y241" s="174"/>
      <c r="Z241" s="174"/>
      <c r="AA241" s="174"/>
      <c r="AB241" s="174"/>
      <c r="AC241" s="174"/>
      <c r="AD241" s="174"/>
      <c r="AE241" s="174"/>
      <c r="AF241" s="165"/>
      <c r="AG241" s="165"/>
      <c r="AH241" s="165"/>
      <c r="AI241" s="165"/>
      <c r="AJ241" s="164"/>
      <c r="AK241" s="164"/>
      <c r="AL241" s="164"/>
      <c r="AM241" s="13"/>
      <c r="AN241" s="51"/>
      <c r="AO241" s="51"/>
      <c r="AP241" s="51"/>
      <c r="AQ241" s="51"/>
      <c r="AR241" s="51"/>
      <c r="AS241" s="51"/>
      <c r="AT241" s="51"/>
      <c r="AU241" s="51"/>
      <c r="AV241" s="51"/>
      <c r="AW241" s="51"/>
      <c r="AX241" s="51"/>
    </row>
    <row r="242" spans="1:50" s="42" customFormat="1" ht="15" hidden="1">
      <c r="A242" s="171">
        <f t="shared" si="14"/>
        <v>0</v>
      </c>
      <c r="B242" s="172"/>
      <c r="C242" s="172"/>
      <c r="D242" s="172"/>
      <c r="E242" s="173"/>
      <c r="F242" s="174"/>
      <c r="G242" s="174"/>
      <c r="H242" s="174"/>
      <c r="I242" s="174"/>
      <c r="J242" s="174"/>
      <c r="K242" s="174"/>
      <c r="L242" s="174"/>
      <c r="M242" s="174"/>
      <c r="N242" s="174"/>
      <c r="O242" s="174"/>
      <c r="P242" s="174"/>
      <c r="Q242" s="174"/>
      <c r="R242" s="174"/>
      <c r="S242" s="174"/>
      <c r="T242" s="174"/>
      <c r="U242" s="174"/>
      <c r="V242" s="174"/>
      <c r="W242" s="174"/>
      <c r="X242" s="174"/>
      <c r="Y242" s="174"/>
      <c r="Z242" s="174"/>
      <c r="AA242" s="174"/>
      <c r="AB242" s="174"/>
      <c r="AC242" s="174"/>
      <c r="AD242" s="174"/>
      <c r="AE242" s="174"/>
      <c r="AF242" s="165"/>
      <c r="AG242" s="165"/>
      <c r="AH242" s="165"/>
      <c r="AI242" s="165"/>
      <c r="AJ242" s="164"/>
      <c r="AK242" s="164"/>
      <c r="AL242" s="164"/>
      <c r="AM242" s="13"/>
      <c r="AN242" s="51"/>
      <c r="AO242" s="51"/>
      <c r="AP242" s="51"/>
      <c r="AQ242" s="51"/>
      <c r="AR242" s="51"/>
      <c r="AS242" s="51"/>
      <c r="AT242" s="51"/>
      <c r="AU242" s="51"/>
      <c r="AV242" s="51"/>
      <c r="AW242" s="51"/>
      <c r="AX242" s="51"/>
    </row>
    <row r="243" spans="1:50" s="42" customFormat="1" ht="15" hidden="1">
      <c r="A243" s="171">
        <f t="shared" si="14"/>
        <v>0</v>
      </c>
      <c r="B243" s="172"/>
      <c r="C243" s="172"/>
      <c r="D243" s="172"/>
      <c r="E243" s="173"/>
      <c r="F243" s="174"/>
      <c r="G243" s="174"/>
      <c r="H243" s="174"/>
      <c r="I243" s="174"/>
      <c r="J243" s="174"/>
      <c r="K243" s="174"/>
      <c r="L243" s="174"/>
      <c r="M243" s="174"/>
      <c r="N243" s="174"/>
      <c r="O243" s="174"/>
      <c r="P243" s="174"/>
      <c r="Q243" s="174"/>
      <c r="R243" s="174"/>
      <c r="S243" s="174"/>
      <c r="T243" s="174"/>
      <c r="U243" s="174"/>
      <c r="V243" s="174"/>
      <c r="W243" s="174"/>
      <c r="X243" s="174"/>
      <c r="Y243" s="174"/>
      <c r="Z243" s="174"/>
      <c r="AA243" s="174"/>
      <c r="AB243" s="174"/>
      <c r="AC243" s="174"/>
      <c r="AD243" s="174"/>
      <c r="AE243" s="174"/>
      <c r="AF243" s="165"/>
      <c r="AG243" s="165"/>
      <c r="AH243" s="165"/>
      <c r="AI243" s="165"/>
      <c r="AJ243" s="164"/>
      <c r="AK243" s="164"/>
      <c r="AL243" s="164"/>
      <c r="AM243" s="13"/>
      <c r="AN243" s="51"/>
      <c r="AO243" s="51"/>
      <c r="AP243" s="51"/>
      <c r="AQ243" s="51"/>
      <c r="AR243" s="51"/>
      <c r="AS243" s="51"/>
      <c r="AT243" s="51"/>
      <c r="AU243" s="51"/>
      <c r="AV243" s="51"/>
      <c r="AW243" s="51"/>
      <c r="AX243" s="51"/>
    </row>
    <row r="244" spans="1:50" s="42" customFormat="1" ht="15" hidden="1">
      <c r="A244" s="171">
        <f t="shared" si="14"/>
        <v>0</v>
      </c>
      <c r="B244" s="172"/>
      <c r="C244" s="172"/>
      <c r="D244" s="172"/>
      <c r="E244" s="173"/>
      <c r="F244" s="174"/>
      <c r="G244" s="174"/>
      <c r="H244" s="174"/>
      <c r="I244" s="174"/>
      <c r="J244" s="174"/>
      <c r="K244" s="174"/>
      <c r="L244" s="174"/>
      <c r="M244" s="174"/>
      <c r="N244" s="174"/>
      <c r="O244" s="174"/>
      <c r="P244" s="174"/>
      <c r="Q244" s="174"/>
      <c r="R244" s="174"/>
      <c r="S244" s="174"/>
      <c r="T244" s="174"/>
      <c r="U244" s="174"/>
      <c r="V244" s="174"/>
      <c r="W244" s="174"/>
      <c r="X244" s="174"/>
      <c r="Y244" s="174"/>
      <c r="Z244" s="174"/>
      <c r="AA244" s="174"/>
      <c r="AB244" s="174"/>
      <c r="AC244" s="174"/>
      <c r="AD244" s="174"/>
      <c r="AE244" s="174"/>
      <c r="AF244" s="165"/>
      <c r="AG244" s="165"/>
      <c r="AH244" s="165"/>
      <c r="AI244" s="165"/>
      <c r="AJ244" s="164"/>
      <c r="AK244" s="164"/>
      <c r="AL244" s="164"/>
      <c r="AM244" s="13"/>
      <c r="AN244" s="51"/>
      <c r="AO244" s="51"/>
      <c r="AP244" s="51"/>
      <c r="AQ244" s="51"/>
      <c r="AR244" s="51"/>
      <c r="AS244" s="51"/>
      <c r="AT244" s="51"/>
      <c r="AU244" s="51"/>
      <c r="AV244" s="51"/>
      <c r="AW244" s="51"/>
      <c r="AX244" s="51"/>
    </row>
    <row r="245" spans="1:50" s="42" customFormat="1" ht="15" hidden="1">
      <c r="A245" s="171">
        <f t="shared" si="14"/>
        <v>0</v>
      </c>
      <c r="B245" s="172"/>
      <c r="C245" s="172"/>
      <c r="D245" s="172"/>
      <c r="E245" s="173"/>
      <c r="F245" s="174"/>
      <c r="G245" s="174"/>
      <c r="H245" s="174"/>
      <c r="I245" s="174"/>
      <c r="J245" s="174"/>
      <c r="K245" s="174"/>
      <c r="L245" s="174"/>
      <c r="M245" s="174"/>
      <c r="N245" s="174"/>
      <c r="O245" s="174"/>
      <c r="P245" s="174"/>
      <c r="Q245" s="174"/>
      <c r="R245" s="174"/>
      <c r="S245" s="174"/>
      <c r="T245" s="174"/>
      <c r="U245" s="174"/>
      <c r="V245" s="174"/>
      <c r="W245" s="174"/>
      <c r="X245" s="174"/>
      <c r="Y245" s="174"/>
      <c r="Z245" s="174"/>
      <c r="AA245" s="174"/>
      <c r="AB245" s="174"/>
      <c r="AC245" s="174"/>
      <c r="AD245" s="174"/>
      <c r="AE245" s="174"/>
      <c r="AF245" s="165"/>
      <c r="AG245" s="165"/>
      <c r="AH245" s="165"/>
      <c r="AI245" s="165"/>
      <c r="AJ245" s="164"/>
      <c r="AK245" s="164"/>
      <c r="AL245" s="164"/>
      <c r="AM245" s="13"/>
      <c r="AN245" s="51"/>
      <c r="AO245" s="51"/>
      <c r="AP245" s="51"/>
      <c r="AQ245" s="51"/>
      <c r="AR245" s="51"/>
      <c r="AS245" s="51"/>
      <c r="AT245" s="51"/>
      <c r="AU245" s="51"/>
      <c r="AV245" s="51"/>
      <c r="AW245" s="51"/>
      <c r="AX245" s="51"/>
    </row>
    <row r="246" spans="1:50" s="42" customFormat="1" ht="15.75" hidden="1">
      <c r="A246" s="13"/>
      <c r="B246" s="162"/>
      <c r="C246" s="162"/>
      <c r="D246" s="162"/>
      <c r="E246" s="162"/>
      <c r="F246" s="162"/>
      <c r="G246" s="162"/>
      <c r="H246" s="162"/>
      <c r="I246" s="162"/>
      <c r="J246" s="162"/>
      <c r="K246" s="162"/>
      <c r="L246" s="162"/>
      <c r="M246" s="162"/>
      <c r="N246" s="162"/>
      <c r="O246" s="162"/>
      <c r="P246" s="162"/>
      <c r="Q246" s="162"/>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51"/>
      <c r="AO246" s="51"/>
      <c r="AP246" s="51"/>
      <c r="AQ246" s="51"/>
      <c r="AR246" s="51"/>
      <c r="AS246" s="51"/>
      <c r="AT246" s="51"/>
      <c r="AU246" s="51"/>
      <c r="AV246" s="51"/>
      <c r="AW246" s="51"/>
      <c r="AX246" s="51"/>
    </row>
    <row r="247" spans="1:50" s="42" customFormat="1" ht="15" hidden="1">
      <c r="A247" s="13"/>
      <c r="B247" s="163"/>
      <c r="C247" s="163"/>
      <c r="D247" s="163"/>
      <c r="E247" s="163"/>
      <c r="F247" s="163"/>
      <c r="G247" s="163"/>
      <c r="H247" s="163"/>
      <c r="I247" s="163"/>
      <c r="J247" s="163"/>
      <c r="K247" s="163"/>
      <c r="L247" s="163"/>
      <c r="M247" s="163"/>
      <c r="N247" s="163"/>
      <c r="O247" s="156"/>
      <c r="P247" s="156"/>
      <c r="Q247" s="156"/>
      <c r="R247" s="156"/>
      <c r="S247" s="156"/>
      <c r="T247" s="156"/>
      <c r="U247" s="156"/>
      <c r="V247" s="156"/>
      <c r="W247" s="156"/>
      <c r="X247" s="156"/>
      <c r="Y247" s="163"/>
      <c r="Z247" s="163"/>
      <c r="AA247" s="163"/>
      <c r="AB247" s="163"/>
      <c r="AC247" s="163"/>
      <c r="AD247" s="163"/>
      <c r="AE247" s="163"/>
      <c r="AF247" s="163"/>
      <c r="AG247" s="163"/>
      <c r="AH247" s="163"/>
      <c r="AI247" s="163"/>
      <c r="AJ247" s="163"/>
      <c r="AK247" s="163"/>
      <c r="AL247" s="13"/>
      <c r="AM247" s="13"/>
      <c r="AN247" s="51"/>
      <c r="AO247" s="51"/>
      <c r="AP247" s="51"/>
      <c r="AQ247" s="51"/>
      <c r="AR247" s="51"/>
      <c r="AS247" s="51"/>
      <c r="AT247" s="51"/>
      <c r="AU247" s="51"/>
      <c r="AV247" s="51"/>
      <c r="AW247" s="51"/>
      <c r="AX247" s="51"/>
    </row>
    <row r="248" spans="1:50" s="42" customFormat="1" ht="18" hidden="1">
      <c r="A248" s="13"/>
      <c r="B248" s="166" t="s">
        <v>476</v>
      </c>
      <c r="C248" s="166"/>
      <c r="D248" s="166"/>
      <c r="E248" s="166"/>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3"/>
      <c r="AN248" s="51"/>
      <c r="AO248" s="51"/>
      <c r="AP248" s="51"/>
      <c r="AQ248" s="51"/>
      <c r="AR248" s="51"/>
      <c r="AS248" s="51"/>
      <c r="AT248" s="51"/>
      <c r="AU248" s="51"/>
      <c r="AV248" s="51"/>
      <c r="AW248" s="51"/>
      <c r="AX248" s="51"/>
    </row>
    <row r="249" spans="1:50" s="42" customFormat="1" ht="15.75" hidden="1">
      <c r="A249" s="13"/>
      <c r="B249" s="157" t="s">
        <v>477</v>
      </c>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51"/>
      <c r="AO249" s="51"/>
      <c r="AP249" s="51"/>
      <c r="AQ249" s="51"/>
      <c r="AR249" s="51"/>
      <c r="AS249" s="51"/>
      <c r="AT249" s="51"/>
      <c r="AU249" s="51"/>
      <c r="AV249" s="51"/>
      <c r="AW249" s="51"/>
      <c r="AX249" s="51"/>
    </row>
    <row r="250" spans="1:50" s="42" customFormat="1" ht="15" hidden="1">
      <c r="A250" s="13"/>
      <c r="B250" s="163"/>
      <c r="C250" s="163"/>
      <c r="D250" s="163"/>
      <c r="E250" s="163"/>
      <c r="F250" s="163"/>
      <c r="G250" s="163"/>
      <c r="H250" s="163"/>
      <c r="I250" s="163"/>
      <c r="J250" s="163"/>
      <c r="K250" s="163"/>
      <c r="L250" s="163"/>
      <c r="M250" s="163"/>
      <c r="N250" s="163"/>
      <c r="O250" s="156"/>
      <c r="P250" s="156"/>
      <c r="Q250" s="156"/>
      <c r="R250" s="156"/>
      <c r="S250" s="156"/>
      <c r="T250" s="156"/>
      <c r="U250" s="156"/>
      <c r="V250" s="156"/>
      <c r="W250" s="156"/>
      <c r="X250" s="156"/>
      <c r="Y250" s="163"/>
      <c r="Z250" s="163"/>
      <c r="AA250" s="163"/>
      <c r="AB250" s="163"/>
      <c r="AC250" s="163"/>
      <c r="AD250" s="163"/>
      <c r="AE250" s="163"/>
      <c r="AF250" s="163"/>
      <c r="AG250" s="163"/>
      <c r="AH250" s="163"/>
      <c r="AI250" s="163"/>
      <c r="AJ250" s="163"/>
      <c r="AK250" s="163"/>
      <c r="AL250" s="13"/>
      <c r="AM250" s="13"/>
      <c r="AN250" s="51"/>
      <c r="AO250" s="51"/>
      <c r="AP250" s="51"/>
      <c r="AQ250" s="51"/>
      <c r="AR250" s="51"/>
      <c r="AS250" s="51"/>
      <c r="AT250" s="51"/>
      <c r="AU250" s="51"/>
      <c r="AV250" s="51"/>
      <c r="AW250" s="51"/>
      <c r="AX250" s="51"/>
    </row>
    <row r="251" spans="1:50" s="42" customFormat="1" ht="18" hidden="1">
      <c r="A251" s="13"/>
      <c r="B251" s="167" t="s">
        <v>478</v>
      </c>
      <c r="C251" s="167"/>
      <c r="D251" s="167"/>
      <c r="E251" s="167"/>
      <c r="F251" s="167"/>
      <c r="G251" s="167"/>
      <c r="H251" s="167"/>
      <c r="I251" s="167"/>
      <c r="J251" s="167"/>
      <c r="K251" s="167"/>
      <c r="L251" s="167"/>
      <c r="M251" s="167"/>
      <c r="N251" s="167"/>
      <c r="O251" s="167"/>
      <c r="P251" s="167"/>
      <c r="Q251" s="167"/>
      <c r="R251" s="167"/>
      <c r="S251" s="167"/>
      <c r="T251" s="167"/>
      <c r="U251" s="167"/>
      <c r="V251" s="167"/>
      <c r="W251" s="167"/>
      <c r="X251" s="167"/>
      <c r="Y251" s="167"/>
      <c r="Z251" s="167"/>
      <c r="AA251" s="167"/>
      <c r="AB251" s="167"/>
      <c r="AC251" s="167"/>
      <c r="AD251" s="167"/>
      <c r="AE251" s="167"/>
      <c r="AF251" s="167"/>
      <c r="AG251" s="167"/>
      <c r="AH251" s="167"/>
      <c r="AI251" s="167"/>
      <c r="AJ251" s="167"/>
      <c r="AK251" s="167"/>
      <c r="AL251" s="167"/>
      <c r="AM251" s="13"/>
      <c r="AN251" s="51"/>
      <c r="AO251" s="51"/>
      <c r="AP251" s="51"/>
      <c r="AQ251" s="51"/>
      <c r="AR251" s="51"/>
      <c r="AS251" s="51"/>
      <c r="AT251" s="51"/>
      <c r="AU251" s="51"/>
      <c r="AV251" s="51"/>
      <c r="AW251" s="51"/>
      <c r="AX251" s="51"/>
    </row>
    <row r="252" spans="1:50" s="42" customFormat="1" ht="7.5" customHeight="1" hidden="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51"/>
      <c r="AO252" s="51"/>
      <c r="AP252" s="51"/>
      <c r="AQ252" s="51"/>
      <c r="AR252" s="51"/>
      <c r="AS252" s="51"/>
      <c r="AT252" s="51"/>
      <c r="AU252" s="51"/>
      <c r="AV252" s="51"/>
      <c r="AW252" s="51"/>
      <c r="AX252" s="51"/>
    </row>
    <row r="253" spans="1:50" ht="15">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c r="AA253" s="28"/>
      <c r="AB253" s="28"/>
      <c r="AC253" s="28"/>
      <c r="AD253" s="28"/>
      <c r="AE253" s="28"/>
      <c r="AF253" s="28"/>
      <c r="AG253" s="28"/>
      <c r="AH253" s="28"/>
      <c r="AI253" s="28"/>
      <c r="AJ253" s="28"/>
      <c r="AK253" s="28"/>
      <c r="AL253" s="28"/>
      <c r="AN253" s="51"/>
      <c r="AO253" s="51"/>
      <c r="AP253" s="51"/>
      <c r="AQ253" s="51"/>
      <c r="AR253" s="51"/>
      <c r="AS253" s="51"/>
      <c r="AT253" s="51"/>
      <c r="AU253" s="51"/>
      <c r="AV253" s="51"/>
      <c r="AW253" s="51"/>
      <c r="AX253" s="51"/>
    </row>
    <row r="254" spans="1:50" ht="15">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c r="AB254" s="28"/>
      <c r="AC254" s="28"/>
      <c r="AD254" s="28"/>
      <c r="AE254" s="28"/>
      <c r="AF254" s="28"/>
      <c r="AG254" s="28"/>
      <c r="AH254" s="28"/>
      <c r="AI254" s="28"/>
      <c r="AJ254" s="28"/>
      <c r="AK254" s="28"/>
      <c r="AL254" s="28"/>
      <c r="AN254" s="51"/>
      <c r="AO254" s="51"/>
      <c r="AP254" s="51"/>
      <c r="AQ254" s="51"/>
      <c r="AR254" s="51"/>
      <c r="AS254" s="51"/>
      <c r="AT254" s="51"/>
      <c r="AU254" s="51"/>
      <c r="AV254" s="51"/>
      <c r="AW254" s="51"/>
      <c r="AX254" s="51"/>
    </row>
    <row r="255" spans="1:50" ht="15">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c r="AA255" s="28"/>
      <c r="AB255" s="28"/>
      <c r="AC255" s="28"/>
      <c r="AD255" s="28"/>
      <c r="AE255" s="28"/>
      <c r="AF255" s="28"/>
      <c r="AG255" s="28"/>
      <c r="AH255" s="28"/>
      <c r="AI255" s="28"/>
      <c r="AJ255" s="28"/>
      <c r="AK255" s="28"/>
      <c r="AL255" s="28"/>
      <c r="AN255" s="51"/>
      <c r="AO255" s="51"/>
      <c r="AP255" s="51"/>
      <c r="AQ255" s="51"/>
      <c r="AR255" s="51"/>
      <c r="AS255" s="51"/>
      <c r="AT255" s="51"/>
      <c r="AU255" s="51"/>
      <c r="AV255" s="51"/>
      <c r="AW255" s="51"/>
      <c r="AX255" s="51"/>
    </row>
    <row r="256" spans="1:50" ht="15">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c r="AC256" s="28"/>
      <c r="AD256" s="28"/>
      <c r="AE256" s="28"/>
      <c r="AF256" s="28"/>
      <c r="AG256" s="28"/>
      <c r="AH256" s="28"/>
      <c r="AI256" s="28"/>
      <c r="AJ256" s="28"/>
      <c r="AK256" s="28"/>
      <c r="AL256" s="28"/>
      <c r="AN256" s="51"/>
      <c r="AO256" s="51"/>
      <c r="AP256" s="51"/>
      <c r="AQ256" s="51"/>
      <c r="AR256" s="51"/>
      <c r="AS256" s="51"/>
      <c r="AT256" s="51"/>
      <c r="AU256" s="51"/>
      <c r="AV256" s="51"/>
      <c r="AW256" s="51"/>
      <c r="AX256" s="51"/>
    </row>
    <row r="257" spans="1:50" ht="15">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c r="AA257" s="28"/>
      <c r="AB257" s="28"/>
      <c r="AC257" s="28"/>
      <c r="AD257" s="28"/>
      <c r="AE257" s="28"/>
      <c r="AF257" s="28"/>
      <c r="AG257" s="28"/>
      <c r="AH257" s="28"/>
      <c r="AI257" s="28"/>
      <c r="AJ257" s="28"/>
      <c r="AK257" s="28"/>
      <c r="AL257" s="28"/>
      <c r="AN257" s="51"/>
      <c r="AO257" s="51"/>
      <c r="AP257" s="51"/>
      <c r="AQ257" s="51"/>
      <c r="AR257" s="51"/>
      <c r="AS257" s="51"/>
      <c r="AT257" s="51"/>
      <c r="AU257" s="51"/>
      <c r="AV257" s="51"/>
      <c r="AW257" s="51"/>
      <c r="AX257" s="51"/>
    </row>
    <row r="258" spans="1:50" ht="15">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c r="AA258" s="28"/>
      <c r="AB258" s="28"/>
      <c r="AC258" s="28"/>
      <c r="AD258" s="28"/>
      <c r="AE258" s="28"/>
      <c r="AF258" s="28"/>
      <c r="AG258" s="28"/>
      <c r="AH258" s="28"/>
      <c r="AI258" s="28"/>
      <c r="AJ258" s="28"/>
      <c r="AK258" s="28"/>
      <c r="AL258" s="28"/>
      <c r="AN258" s="51"/>
      <c r="AO258" s="51"/>
      <c r="AP258" s="51"/>
      <c r="AQ258" s="51"/>
      <c r="AR258" s="51"/>
      <c r="AS258" s="51"/>
      <c r="AT258" s="51"/>
      <c r="AU258" s="51"/>
      <c r="AV258" s="51"/>
      <c r="AW258" s="51"/>
      <c r="AX258" s="51"/>
    </row>
  </sheetData>
  <sheetProtection password="CE2C" sheet="1" formatCells="0" formatColumns="0" formatRows="0" selectLockedCells="1"/>
  <mergeCells count="591">
    <mergeCell ref="S182:Y182"/>
    <mergeCell ref="Z182:AA182"/>
    <mergeCell ref="A2:AM2"/>
    <mergeCell ref="B12:AL12"/>
    <mergeCell ref="B15:J15"/>
    <mergeCell ref="K15:O15"/>
    <mergeCell ref="P15:T15"/>
    <mergeCell ref="U15:AD15"/>
    <mergeCell ref="AE15:AG15"/>
    <mergeCell ref="AH15:AL15"/>
    <mergeCell ref="B11:AL11"/>
    <mergeCell ref="AI14:AL14"/>
    <mergeCell ref="B31:AL31"/>
    <mergeCell ref="AJ149:AL149"/>
    <mergeCell ref="A191:C191"/>
    <mergeCell ref="D191:W191"/>
    <mergeCell ref="X191:Z191"/>
    <mergeCell ref="AA191:AC191"/>
    <mergeCell ref="AD191:AF191"/>
    <mergeCell ref="AG191:AI191"/>
    <mergeCell ref="AJ191:AL191"/>
    <mergeCell ref="A149:C149"/>
    <mergeCell ref="A184:C184"/>
    <mergeCell ref="D184:W184"/>
    <mergeCell ref="X184:Z184"/>
    <mergeCell ref="AA184:AC184"/>
    <mergeCell ref="D149:W149"/>
    <mergeCell ref="X149:Z149"/>
    <mergeCell ref="AA149:AC149"/>
    <mergeCell ref="AA150:AC150"/>
    <mergeCell ref="A153:G153"/>
    <mergeCell ref="A170:Q176"/>
    <mergeCell ref="N77:AK77"/>
    <mergeCell ref="AK70:AL70"/>
    <mergeCell ref="AK71:AL71"/>
    <mergeCell ref="AK72:AL72"/>
    <mergeCell ref="AK73:AL73"/>
    <mergeCell ref="AG71:AJ71"/>
    <mergeCell ref="AG73:AJ73"/>
    <mergeCell ref="M71:AF71"/>
    <mergeCell ref="A64:AK64"/>
    <mergeCell ref="R42:AL42"/>
    <mergeCell ref="R44:AL44"/>
    <mergeCell ref="AG72:AJ72"/>
    <mergeCell ref="AK68:AL68"/>
    <mergeCell ref="AG65:AJ65"/>
    <mergeCell ref="AG66:AJ66"/>
    <mergeCell ref="AG70:AJ70"/>
    <mergeCell ref="AD50:AI50"/>
    <mergeCell ref="A50:H50"/>
    <mergeCell ref="AJ50:AL50"/>
    <mergeCell ref="A63:AL63"/>
    <mergeCell ref="A68:B68"/>
    <mergeCell ref="C67:L67"/>
    <mergeCell ref="M67:AF67"/>
    <mergeCell ref="M66:AF66"/>
    <mergeCell ref="C66:L66"/>
    <mergeCell ref="A59:K59"/>
    <mergeCell ref="A57:AL57"/>
    <mergeCell ref="L59:AL59"/>
    <mergeCell ref="B37:AL37"/>
    <mergeCell ref="B39:AL39"/>
    <mergeCell ref="I43:Q43"/>
    <mergeCell ref="B44:H44"/>
    <mergeCell ref="I44:Q44"/>
    <mergeCell ref="A49:AM49"/>
    <mergeCell ref="B40:AJ40"/>
    <mergeCell ref="B42:H42"/>
    <mergeCell ref="I42:Q42"/>
    <mergeCell ref="V48:AC48"/>
    <mergeCell ref="K78:AK78"/>
    <mergeCell ref="B34:AL34"/>
    <mergeCell ref="B32:AL32"/>
    <mergeCell ref="P48:U48"/>
    <mergeCell ref="I45:Q45"/>
    <mergeCell ref="AK67:AL67"/>
    <mergeCell ref="A67:B67"/>
    <mergeCell ref="B33:AL33"/>
    <mergeCell ref="B35:AJ35"/>
    <mergeCell ref="A66:B66"/>
    <mergeCell ref="A150:C150"/>
    <mergeCell ref="D146:W146"/>
    <mergeCell ref="AD148:AF148"/>
    <mergeCell ref="AD149:AF149"/>
    <mergeCell ref="AG149:AI149"/>
    <mergeCell ref="AD147:AF147"/>
    <mergeCell ref="A147:C147"/>
    <mergeCell ref="D148:W148"/>
    <mergeCell ref="AD146:AF146"/>
    <mergeCell ref="D150:W150"/>
    <mergeCell ref="X192:Z192"/>
    <mergeCell ref="A166:AM166"/>
    <mergeCell ref="AD194:AF194"/>
    <mergeCell ref="AA192:AC192"/>
    <mergeCell ref="AD192:AF192"/>
    <mergeCell ref="AA193:AC193"/>
    <mergeCell ref="AG192:AI192"/>
    <mergeCell ref="AD193:AF193"/>
    <mergeCell ref="A192:C192"/>
    <mergeCell ref="AJ194:AL194"/>
    <mergeCell ref="A200:AL200"/>
    <mergeCell ref="A203:S203"/>
    <mergeCell ref="A199:AM199"/>
    <mergeCell ref="A201:AL201"/>
    <mergeCell ref="A197:G197"/>
    <mergeCell ref="A84:AL84"/>
    <mergeCell ref="A193:C193"/>
    <mergeCell ref="D193:W193"/>
    <mergeCell ref="AJ193:AL193"/>
    <mergeCell ref="D192:W192"/>
    <mergeCell ref="H197:AL197"/>
    <mergeCell ref="A196:G196"/>
    <mergeCell ref="AG194:AI194"/>
    <mergeCell ref="H196:AL196"/>
    <mergeCell ref="X193:Z193"/>
    <mergeCell ref="AF170:AK170"/>
    <mergeCell ref="AD184:AF184"/>
    <mergeCell ref="AG184:AI184"/>
    <mergeCell ref="I180:AL180"/>
    <mergeCell ref="I178:AL178"/>
    <mergeCell ref="AD151:AF151"/>
    <mergeCell ref="A155:AL155"/>
    <mergeCell ref="R125:AL126"/>
    <mergeCell ref="AJ151:AL151"/>
    <mergeCell ref="AD150:AF150"/>
    <mergeCell ref="AJ145:AL145"/>
    <mergeCell ref="AD143:AF143"/>
    <mergeCell ref="X148:Z148"/>
    <mergeCell ref="AG148:AI148"/>
    <mergeCell ref="A148:C148"/>
    <mergeCell ref="AG193:AI193"/>
    <mergeCell ref="AJ192:AL192"/>
    <mergeCell ref="AF169:AL169"/>
    <mergeCell ref="H154:AL154"/>
    <mergeCell ref="E138:K138"/>
    <mergeCell ref="AJ143:AL143"/>
    <mergeCell ref="AG151:AI151"/>
    <mergeCell ref="AG143:AI143"/>
    <mergeCell ref="X142:Z142"/>
    <mergeCell ref="D142:W142"/>
    <mergeCell ref="A100:AL100"/>
    <mergeCell ref="A104:Q104"/>
    <mergeCell ref="A58:AL58"/>
    <mergeCell ref="R130:AL130"/>
    <mergeCell ref="A95:AL95"/>
    <mergeCell ref="A85:AL85"/>
    <mergeCell ref="A79:AM79"/>
    <mergeCell ref="AK69:AL69"/>
    <mergeCell ref="A77:M77"/>
    <mergeCell ref="A92:AL92"/>
    <mergeCell ref="A62:AL62"/>
    <mergeCell ref="A60:AL60"/>
    <mergeCell ref="R124:AL124"/>
    <mergeCell ref="AJ142:AL142"/>
    <mergeCell ref="K119:R119"/>
    <mergeCell ref="M73:AF73"/>
    <mergeCell ref="A102:AL102"/>
    <mergeCell ref="A121:I121"/>
    <mergeCell ref="W137:AB137"/>
    <mergeCell ref="A139:AL139"/>
    <mergeCell ref="B138:C138"/>
    <mergeCell ref="AA142:AC142"/>
    <mergeCell ref="AG142:AI142"/>
    <mergeCell ref="AD142:AF142"/>
    <mergeCell ref="L137:T137"/>
    <mergeCell ref="B137:K137"/>
    <mergeCell ref="R131:AM134"/>
    <mergeCell ref="S135:Y135"/>
    <mergeCell ref="N135:R135"/>
    <mergeCell ref="A105:K105"/>
    <mergeCell ref="R128:AL129"/>
    <mergeCell ref="A108:Q108"/>
    <mergeCell ref="T121:AB121"/>
    <mergeCell ref="A107:Q107"/>
    <mergeCell ref="T103:AL103"/>
    <mergeCell ref="A119:G119"/>
    <mergeCell ref="M65:AF65"/>
    <mergeCell ref="A109:Q114"/>
    <mergeCell ref="A103:S103"/>
    <mergeCell ref="M72:AF72"/>
    <mergeCell ref="A106:Q106"/>
    <mergeCell ref="A78:I78"/>
    <mergeCell ref="A98:AL98"/>
    <mergeCell ref="A94:AL94"/>
    <mergeCell ref="A56:AL56"/>
    <mergeCell ref="A70:B70"/>
    <mergeCell ref="A76:AM76"/>
    <mergeCell ref="A75:AL75"/>
    <mergeCell ref="A71:B71"/>
    <mergeCell ref="C71:L71"/>
    <mergeCell ref="A74:AM74"/>
    <mergeCell ref="C73:L73"/>
    <mergeCell ref="C72:L72"/>
    <mergeCell ref="A72:B72"/>
    <mergeCell ref="A61:AL61"/>
    <mergeCell ref="AG67:AJ67"/>
    <mergeCell ref="C68:L68"/>
    <mergeCell ref="AG69:AJ69"/>
    <mergeCell ref="C65:L65"/>
    <mergeCell ref="A69:B69"/>
    <mergeCell ref="AK66:AL66"/>
    <mergeCell ref="AG68:AJ68"/>
    <mergeCell ref="AK65:AL65"/>
    <mergeCell ref="A65:B65"/>
    <mergeCell ref="A96:AL96"/>
    <mergeCell ref="A91:AL91"/>
    <mergeCell ref="A86:AL86"/>
    <mergeCell ref="A90:AL90"/>
    <mergeCell ref="A87:AL87"/>
    <mergeCell ref="AJ144:AL144"/>
    <mergeCell ref="X141:Z141"/>
    <mergeCell ref="AA141:AC141"/>
    <mergeCell ref="AD141:AF141"/>
    <mergeCell ref="AG141:AI141"/>
    <mergeCell ref="X150:Z150"/>
    <mergeCell ref="AJ147:AL147"/>
    <mergeCell ref="D147:W147"/>
    <mergeCell ref="X147:Z147"/>
    <mergeCell ref="AA148:AC148"/>
    <mergeCell ref="AJ150:AL150"/>
    <mergeCell ref="AJ146:AL146"/>
    <mergeCell ref="A143:C143"/>
    <mergeCell ref="D143:W143"/>
    <mergeCell ref="A142:C142"/>
    <mergeCell ref="X145:Z145"/>
    <mergeCell ref="AA145:AC145"/>
    <mergeCell ref="A146:C146"/>
    <mergeCell ref="X143:Z143"/>
    <mergeCell ref="AA143:AC143"/>
    <mergeCell ref="AA146:AC146"/>
    <mergeCell ref="AD186:AF186"/>
    <mergeCell ref="AG186:AI186"/>
    <mergeCell ref="AG187:AI187"/>
    <mergeCell ref="AA147:AC147"/>
    <mergeCell ref="AG147:AI147"/>
    <mergeCell ref="I181:AL181"/>
    <mergeCell ref="AG150:AI150"/>
    <mergeCell ref="AD163:AL163"/>
    <mergeCell ref="A152:AL152"/>
    <mergeCell ref="AJ148:AL148"/>
    <mergeCell ref="V160:AL161"/>
    <mergeCell ref="A156:H156"/>
    <mergeCell ref="H153:AL153"/>
    <mergeCell ref="I179:AL179"/>
    <mergeCell ref="X187:Z187"/>
    <mergeCell ref="AJ188:AL188"/>
    <mergeCell ref="X185:Z185"/>
    <mergeCell ref="AA185:AC185"/>
    <mergeCell ref="AD185:AF185"/>
    <mergeCell ref="AG185:AI185"/>
    <mergeCell ref="AD187:AF187"/>
    <mergeCell ref="D188:W188"/>
    <mergeCell ref="AJ186:AL186"/>
    <mergeCell ref="V163:AC163"/>
    <mergeCell ref="AJ187:AL187"/>
    <mergeCell ref="AJ185:AL185"/>
    <mergeCell ref="A182:R182"/>
    <mergeCell ref="AB182:AH182"/>
    <mergeCell ref="A169:N169"/>
    <mergeCell ref="D186:W186"/>
    <mergeCell ref="X144:Z144"/>
    <mergeCell ref="AA144:AC144"/>
    <mergeCell ref="AD144:AF144"/>
    <mergeCell ref="AG146:AI146"/>
    <mergeCell ref="A145:C145"/>
    <mergeCell ref="AD145:AF145"/>
    <mergeCell ref="AG145:AI145"/>
    <mergeCell ref="X146:Z146"/>
    <mergeCell ref="AG144:AI144"/>
    <mergeCell ref="D145:W145"/>
    <mergeCell ref="A186:C186"/>
    <mergeCell ref="X186:Z186"/>
    <mergeCell ref="AA187:AC187"/>
    <mergeCell ref="D187:W187"/>
    <mergeCell ref="A187:C187"/>
    <mergeCell ref="AA186:AC186"/>
    <mergeCell ref="AJ190:AL190"/>
    <mergeCell ref="AA188:AC188"/>
    <mergeCell ref="AD188:AF188"/>
    <mergeCell ref="AG188:AI188"/>
    <mergeCell ref="AA189:AC189"/>
    <mergeCell ref="A188:C188"/>
    <mergeCell ref="AG189:AI189"/>
    <mergeCell ref="A189:C189"/>
    <mergeCell ref="D189:W189"/>
    <mergeCell ref="X189:Z189"/>
    <mergeCell ref="A190:C190"/>
    <mergeCell ref="D190:W190"/>
    <mergeCell ref="X190:Z190"/>
    <mergeCell ref="AA190:AC190"/>
    <mergeCell ref="AD190:AF190"/>
    <mergeCell ref="AG190:AI190"/>
    <mergeCell ref="A54:AL54"/>
    <mergeCell ref="AD189:AF189"/>
    <mergeCell ref="A144:C144"/>
    <mergeCell ref="D144:W144"/>
    <mergeCell ref="C70:L70"/>
    <mergeCell ref="M70:AF70"/>
    <mergeCell ref="AJ189:AL189"/>
    <mergeCell ref="X188:Z188"/>
    <mergeCell ref="A185:C185"/>
    <mergeCell ref="D185:W185"/>
    <mergeCell ref="A160:S163"/>
    <mergeCell ref="I156:AL156"/>
    <mergeCell ref="B38:AL38"/>
    <mergeCell ref="A83:AL83"/>
    <mergeCell ref="A73:B73"/>
    <mergeCell ref="A99:AL99"/>
    <mergeCell ref="A80:AM80"/>
    <mergeCell ref="T116:AL120"/>
    <mergeCell ref="T104:AL113"/>
    <mergeCell ref="A55:AK55"/>
    <mergeCell ref="AI28:AL28"/>
    <mergeCell ref="AJ141:AL141"/>
    <mergeCell ref="A124:N124"/>
    <mergeCell ref="M68:AF68"/>
    <mergeCell ref="A141:C141"/>
    <mergeCell ref="D141:W141"/>
    <mergeCell ref="C69:L69"/>
    <mergeCell ref="M69:AF69"/>
    <mergeCell ref="B30:AL30"/>
    <mergeCell ref="B36:AL36"/>
    <mergeCell ref="P218:U218"/>
    <mergeCell ref="W6:AL6"/>
    <mergeCell ref="W7:AL7"/>
    <mergeCell ref="A51:AL51"/>
    <mergeCell ref="A52:AL52"/>
    <mergeCell ref="A53:O53"/>
    <mergeCell ref="P53:Z53"/>
    <mergeCell ref="AI26:AL26"/>
    <mergeCell ref="AA53:AL53"/>
    <mergeCell ref="AE28:AH28"/>
    <mergeCell ref="U27:AD27"/>
    <mergeCell ref="K218:L218"/>
    <mergeCell ref="A81:AL81"/>
    <mergeCell ref="A101:AL101"/>
    <mergeCell ref="A93:AL93"/>
    <mergeCell ref="A89:AL89"/>
    <mergeCell ref="A88:AM88"/>
    <mergeCell ref="A97:AL97"/>
    <mergeCell ref="AJ184:AL184"/>
    <mergeCell ref="M218:O218"/>
    <mergeCell ref="W26:Z26"/>
    <mergeCell ref="AA26:AD26"/>
    <mergeCell ref="B28:F28"/>
    <mergeCell ref="G28:K28"/>
    <mergeCell ref="L28:N28"/>
    <mergeCell ref="O28:R28"/>
    <mergeCell ref="S28:V28"/>
    <mergeCell ref="W28:Z28"/>
    <mergeCell ref="AA28:AD28"/>
    <mergeCell ref="P27:T27"/>
    <mergeCell ref="AE24:AH24"/>
    <mergeCell ref="AH23:AL23"/>
    <mergeCell ref="K221:L221"/>
    <mergeCell ref="M221:O221"/>
    <mergeCell ref="AI24:AL24"/>
    <mergeCell ref="B26:F26"/>
    <mergeCell ref="G26:K26"/>
    <mergeCell ref="L26:N26"/>
    <mergeCell ref="O26:R26"/>
    <mergeCell ref="S26:V26"/>
    <mergeCell ref="AA22:AD22"/>
    <mergeCell ref="AE22:AH22"/>
    <mergeCell ref="AI22:AL22"/>
    <mergeCell ref="B24:F24"/>
    <mergeCell ref="G24:K24"/>
    <mergeCell ref="L24:N24"/>
    <mergeCell ref="O24:R24"/>
    <mergeCell ref="S24:V24"/>
    <mergeCell ref="W24:Z24"/>
    <mergeCell ref="AA24:AD24"/>
    <mergeCell ref="B22:F22"/>
    <mergeCell ref="G22:K22"/>
    <mergeCell ref="L22:N22"/>
    <mergeCell ref="O22:R22"/>
    <mergeCell ref="S22:V22"/>
    <mergeCell ref="W22:Z22"/>
    <mergeCell ref="AI18:AL18"/>
    <mergeCell ref="B20:F20"/>
    <mergeCell ref="G20:K20"/>
    <mergeCell ref="L20:N20"/>
    <mergeCell ref="O20:R20"/>
    <mergeCell ref="S20:V20"/>
    <mergeCell ref="W20:Z20"/>
    <mergeCell ref="AA20:AD20"/>
    <mergeCell ref="AE20:AH20"/>
    <mergeCell ref="AI20:AL20"/>
    <mergeCell ref="G16:K16"/>
    <mergeCell ref="L16:N16"/>
    <mergeCell ref="O16:R16"/>
    <mergeCell ref="S16:V16"/>
    <mergeCell ref="W16:Z16"/>
    <mergeCell ref="B18:F18"/>
    <mergeCell ref="G18:K18"/>
    <mergeCell ref="L18:N18"/>
    <mergeCell ref="O18:R18"/>
    <mergeCell ref="S18:V18"/>
    <mergeCell ref="AA16:AD16"/>
    <mergeCell ref="AE16:AH16"/>
    <mergeCell ref="AI16:AL16"/>
    <mergeCell ref="AA14:AD14"/>
    <mergeCell ref="B14:F14"/>
    <mergeCell ref="G14:K14"/>
    <mergeCell ref="O14:R14"/>
    <mergeCell ref="S14:V14"/>
    <mergeCell ref="W14:Z14"/>
    <mergeCell ref="B16:F16"/>
    <mergeCell ref="AH25:AL25"/>
    <mergeCell ref="AE27:AG27"/>
    <mergeCell ref="AH27:AL27"/>
    <mergeCell ref="B29:J29"/>
    <mergeCell ref="K29:O29"/>
    <mergeCell ref="P29:T29"/>
    <mergeCell ref="U29:AD29"/>
    <mergeCell ref="AE29:AG29"/>
    <mergeCell ref="AH29:AL29"/>
    <mergeCell ref="AE26:AH26"/>
    <mergeCell ref="A235:AL235"/>
    <mergeCell ref="A236:AM236"/>
    <mergeCell ref="A237:D237"/>
    <mergeCell ref="E237:AE237"/>
    <mergeCell ref="A233:R233"/>
    <mergeCell ref="S233:AB233"/>
    <mergeCell ref="AF237:AI237"/>
    <mergeCell ref="AJ237:AL237"/>
    <mergeCell ref="A221:E221"/>
    <mergeCell ref="F221:J221"/>
    <mergeCell ref="B25:J25"/>
    <mergeCell ref="A239:D239"/>
    <mergeCell ref="E239:AE239"/>
    <mergeCell ref="K25:O25"/>
    <mergeCell ref="P25:T25"/>
    <mergeCell ref="U25:AD25"/>
    <mergeCell ref="AE25:AG25"/>
    <mergeCell ref="B27:J27"/>
    <mergeCell ref="K27:O27"/>
    <mergeCell ref="A216:AL216"/>
    <mergeCell ref="U21:AD21"/>
    <mergeCell ref="AE21:AG21"/>
    <mergeCell ref="A241:D241"/>
    <mergeCell ref="E241:AE241"/>
    <mergeCell ref="AH21:AL21"/>
    <mergeCell ref="B23:J23"/>
    <mergeCell ref="K23:O23"/>
    <mergeCell ref="P23:T23"/>
    <mergeCell ref="U23:AD23"/>
    <mergeCell ref="AE23:AG23"/>
    <mergeCell ref="P19:T19"/>
    <mergeCell ref="U19:AD19"/>
    <mergeCell ref="A243:D243"/>
    <mergeCell ref="E243:AE243"/>
    <mergeCell ref="A125:P131"/>
    <mergeCell ref="B213:G213"/>
    <mergeCell ref="AF213:AL213"/>
    <mergeCell ref="A215:AL215"/>
    <mergeCell ref="AH17:AL17"/>
    <mergeCell ref="AE19:AG19"/>
    <mergeCell ref="AH19:AL19"/>
    <mergeCell ref="B21:J21"/>
    <mergeCell ref="K21:O21"/>
    <mergeCell ref="P21:T21"/>
    <mergeCell ref="B17:J17"/>
    <mergeCell ref="W18:Z18"/>
    <mergeCell ref="AA18:AD18"/>
    <mergeCell ref="AE18:AH18"/>
    <mergeCell ref="A245:D245"/>
    <mergeCell ref="E245:AE245"/>
    <mergeCell ref="K17:O17"/>
    <mergeCell ref="P17:T17"/>
    <mergeCell ref="U17:AD17"/>
    <mergeCell ref="AE17:AG17"/>
    <mergeCell ref="B19:J19"/>
    <mergeCell ref="K19:O19"/>
    <mergeCell ref="A218:E218"/>
    <mergeCell ref="F218:J218"/>
    <mergeCell ref="B250:N250"/>
    <mergeCell ref="Y250:AK250"/>
    <mergeCell ref="AE13:AH13"/>
    <mergeCell ref="AI13:AL13"/>
    <mergeCell ref="AE14:AH14"/>
    <mergeCell ref="AA13:AD13"/>
    <mergeCell ref="S13:V13"/>
    <mergeCell ref="U210:AB210"/>
    <mergeCell ref="AC210:AL210"/>
    <mergeCell ref="M212:U212"/>
    <mergeCell ref="V218:AD218"/>
    <mergeCell ref="AE218:AI218"/>
    <mergeCell ref="AJ218:AL218"/>
    <mergeCell ref="A219:E219"/>
    <mergeCell ref="F219:J219"/>
    <mergeCell ref="K219:L219"/>
    <mergeCell ref="M219:O219"/>
    <mergeCell ref="P219:U219"/>
    <mergeCell ref="AJ219:AL219"/>
    <mergeCell ref="AE219:AI219"/>
    <mergeCell ref="A220:E220"/>
    <mergeCell ref="F220:J220"/>
    <mergeCell ref="K220:L220"/>
    <mergeCell ref="M220:O220"/>
    <mergeCell ref="P220:U220"/>
    <mergeCell ref="V220:AD220"/>
    <mergeCell ref="AE220:AI220"/>
    <mergeCell ref="AJ220:AL220"/>
    <mergeCell ref="V219:AD219"/>
    <mergeCell ref="P221:U221"/>
    <mergeCell ref="V221:AD221"/>
    <mergeCell ref="AE221:AI221"/>
    <mergeCell ref="AJ221:AL221"/>
    <mergeCell ref="A222:E222"/>
    <mergeCell ref="F222:J222"/>
    <mergeCell ref="K222:L222"/>
    <mergeCell ref="M222:O222"/>
    <mergeCell ref="P222:U222"/>
    <mergeCell ref="V222:AD222"/>
    <mergeCell ref="AE222:AI222"/>
    <mergeCell ref="AJ222:AL222"/>
    <mergeCell ref="A223:E223"/>
    <mergeCell ref="F223:J223"/>
    <mergeCell ref="K223:L223"/>
    <mergeCell ref="M223:O223"/>
    <mergeCell ref="P223:U223"/>
    <mergeCell ref="V223:AD223"/>
    <mergeCell ref="AE223:AI223"/>
    <mergeCell ref="AJ223:AL223"/>
    <mergeCell ref="AE225:AI225"/>
    <mergeCell ref="AJ225:AL225"/>
    <mergeCell ref="A224:E224"/>
    <mergeCell ref="F224:J224"/>
    <mergeCell ref="K224:L224"/>
    <mergeCell ref="M224:O224"/>
    <mergeCell ref="P224:U224"/>
    <mergeCell ref="V224:AD224"/>
    <mergeCell ref="P226:U226"/>
    <mergeCell ref="V226:AD226"/>
    <mergeCell ref="AE224:AI224"/>
    <mergeCell ref="AJ224:AL224"/>
    <mergeCell ref="A225:E225"/>
    <mergeCell ref="F225:J225"/>
    <mergeCell ref="K225:L225"/>
    <mergeCell ref="M225:O225"/>
    <mergeCell ref="P225:U225"/>
    <mergeCell ref="V225:AD225"/>
    <mergeCell ref="AE226:AI226"/>
    <mergeCell ref="AJ226:AL226"/>
    <mergeCell ref="A228:P228"/>
    <mergeCell ref="A229:AJ229"/>
    <mergeCell ref="A231:N231"/>
    <mergeCell ref="O231:AJ231"/>
    <mergeCell ref="A226:E226"/>
    <mergeCell ref="F226:J226"/>
    <mergeCell ref="K226:L226"/>
    <mergeCell ref="M226:O226"/>
    <mergeCell ref="A238:D238"/>
    <mergeCell ref="E238:AE238"/>
    <mergeCell ref="AF238:AI238"/>
    <mergeCell ref="AJ238:AL238"/>
    <mergeCell ref="AF239:AI239"/>
    <mergeCell ref="AJ239:AL239"/>
    <mergeCell ref="A240:D240"/>
    <mergeCell ref="E240:AE240"/>
    <mergeCell ref="AF240:AI240"/>
    <mergeCell ref="AJ240:AL240"/>
    <mergeCell ref="AF241:AI241"/>
    <mergeCell ref="AJ241:AL241"/>
    <mergeCell ref="A242:D242"/>
    <mergeCell ref="E242:AE242"/>
    <mergeCell ref="AF242:AI242"/>
    <mergeCell ref="AJ242:AL242"/>
    <mergeCell ref="AF243:AI243"/>
    <mergeCell ref="AJ243:AL243"/>
    <mergeCell ref="B248:AL248"/>
    <mergeCell ref="B251:AL251"/>
    <mergeCell ref="B13:F13"/>
    <mergeCell ref="G13:K13"/>
    <mergeCell ref="L13:N13"/>
    <mergeCell ref="L14:N14"/>
    <mergeCell ref="W13:Z13"/>
    <mergeCell ref="A244:D244"/>
    <mergeCell ref="E244:AE244"/>
    <mergeCell ref="AF244:AI244"/>
    <mergeCell ref="O13:R13"/>
    <mergeCell ref="A82:L82"/>
    <mergeCell ref="M82:AL82"/>
    <mergeCell ref="B246:Q246"/>
    <mergeCell ref="B247:N247"/>
    <mergeCell ref="Y247:AK247"/>
    <mergeCell ref="AJ244:AL244"/>
    <mergeCell ref="AF245:AI245"/>
    <mergeCell ref="AJ245:AL245"/>
  </mergeCells>
  <dataValidations count="6">
    <dataValidation type="list" allowBlank="1" showInputMessage="1" showErrorMessage="1" sqref="L14 L26 L24 L16 L18 L20 L22 L28">
      <formula1>$BA$39:$BA$40</formula1>
    </dataValidation>
    <dataValidation type="list" allowBlank="1" showInputMessage="1" showErrorMessage="1" sqref="AE14 AE26 AE16 AE18 AE20 AE22 AE24 AE28">
      <formula1>$BA$42:$BA$43</formula1>
    </dataValidation>
    <dataValidation type="list" allowBlank="1" showInputMessage="1" showErrorMessage="1" sqref="M65:AF73">
      <formula1>INDIRECT("Таблица206["&amp;$C65&amp;"]")</formula1>
    </dataValidation>
    <dataValidation type="list" allowBlank="1" showInputMessage="1" showErrorMessage="1" sqref="C65:L73">
      <formula1>$BE$75:$BG$75</formula1>
    </dataValidation>
    <dataValidation type="list" allowBlank="1" showInputMessage="1" showErrorMessage="1" sqref="O231:AJ231">
      <formula1>$BA$232:$BA$237</formula1>
    </dataValidation>
    <dataValidation type="list" allowBlank="1" showInputMessage="1" showErrorMessage="1" sqref="W6:AL6">
      <formula1>$BA$2:$BA$27</formula1>
    </dataValidation>
  </dataValidations>
  <printOptions horizontalCentered="1"/>
  <pageMargins left="0.7086614173228347" right="0.4330708661417323" top="0.1968503937007874" bottom="0.1968503937007874" header="0" footer="0"/>
  <pageSetup blackAndWhite="1" fitToHeight="0" fitToWidth="1" horizontalDpi="600" verticalDpi="600" orientation="portrait" paperSize="9" scale="84" r:id="rId5"/>
  <rowBreaks count="4" manualBreakCount="4">
    <brk id="45" max="255" man="1"/>
    <brk id="122" max="38" man="1"/>
    <brk id="165" max="255" man="1"/>
    <brk id="204" max="38" man="1"/>
  </rowBreaks>
  <legacyDrawing r:id="rId2"/>
  <tableParts>
    <tablePart r:id="rId3"/>
    <tablePart r:id="rId4"/>
  </tableParts>
</worksheet>
</file>

<file path=xl/worksheets/sheet2.xml><?xml version="1.0" encoding="utf-8"?>
<worksheet xmlns="http://schemas.openxmlformats.org/spreadsheetml/2006/main" xmlns:r="http://schemas.openxmlformats.org/officeDocument/2006/relationships">
  <dimension ref="B1:Q28"/>
  <sheetViews>
    <sheetView zoomScalePageLayoutView="0" workbookViewId="0" topLeftCell="A1">
      <selection activeCell="G5" sqref="G5"/>
    </sheetView>
  </sheetViews>
  <sheetFormatPr defaultColWidth="9.140625" defaultRowHeight="15"/>
  <cols>
    <col min="1" max="1" width="3.8515625" style="3" customWidth="1"/>
    <col min="2" max="2" width="20.8515625" style="3" customWidth="1"/>
    <col min="3" max="3" width="120.7109375" style="3" customWidth="1"/>
    <col min="4" max="16384" width="9.140625" style="3" customWidth="1"/>
  </cols>
  <sheetData>
    <row r="1" s="1" customFormat="1" ht="18">
      <c r="B1" s="1" t="s">
        <v>13</v>
      </c>
    </row>
    <row r="2" ht="12.75">
      <c r="B2" s="2" t="s">
        <v>14</v>
      </c>
    </row>
    <row r="3" ht="12.75">
      <c r="C3" s="2"/>
    </row>
    <row r="4" spans="2:14" s="6" customFormat="1" ht="12.75">
      <c r="B4" s="4" t="s">
        <v>15</v>
      </c>
      <c r="C4" s="5" t="s">
        <v>16</v>
      </c>
      <c r="G4" s="3"/>
      <c r="H4" s="3"/>
      <c r="I4" s="3"/>
      <c r="K4" s="3"/>
      <c r="L4" s="3"/>
      <c r="M4" s="3"/>
      <c r="N4" s="3"/>
    </row>
    <row r="5" spans="2:3" ht="12.75">
      <c r="B5" s="7">
        <v>0.74</v>
      </c>
      <c r="C5" s="8" t="str">
        <f>SUBSTITUTE(PROPER(INDEX(n_4,MID(TEXT(B5,n0),1,1)+1)&amp;INDEX(n0x,MID(TEXT(B5,n0),2,1)+1,MID(TEXT(B5,n0),3,1)+1)&amp;IF(-MID(TEXT(B5,n0),1,3),"миллиард"&amp;VLOOKUP(MID(TEXT(B5,n0),3,1)*AND(MID(TEXT(B5,n0),2,1)-1),мил,2),"")&amp;INDEX(n_4,MID(TEXT(B5,n0),4,1)+1)&amp;INDEX(n0x,MID(TEXT(B5,n0),5,1)+1,MID(TEXT(B5,n0),6,1)+1)&amp;IF(-MID(TEXT(B5,n0),4,3),"миллион"&amp;VLOOKUP(MID(TEXT(B5,n0),6,1)*AND(MID(TEXT(B5,n0),5,1)-1),мил,2),"")&amp;INDEX(n_4,MID(TEXT(B5,n0),7,1)+1)&amp;INDEX(n1x,MID(TEXT(B5,n0),8,1)+1,MID(TEXT(B5,n0),9,1)+1)&amp;IF(-MID(TEXT(B5,n0),7,3),VLOOKUP(MID(TEXT(B5,n0),9,1)*AND(MID(TEXT(B5,n0),8,1)-1),тыс,2),"")&amp;INDEX(n_4,MID(TEXT(B5,n0),10,1)+1)&amp;INDEX(n0x,MID(TEXT(B5,n0),11,1)+1,MID(TEXT(B5,n0),12,1)+1)),"z"," ")&amp;IF(TRUNC(TEXT(B5,n0)),"","Ноль ")&amp;"рубл"&amp;VLOOKUP(MOD(MAX(MOD(MID(TEXT(B5,n0),11,2)-11,100),9),10),{0,"ь ";1,"я ";4,"ей "},2)&amp;RIGHT(TEXT(B5,n0),2)&amp;" копе"&amp;VLOOKUP(MOD(MAX(MOD(RIGHT(TEXT(B5,n0),2)-11,100),9),10),{0,"йка";1,"йки";4,"ек"},2)</f>
        <v>Ноль рублей 74 копейки</v>
      </c>
    </row>
    <row r="6" spans="2:3" ht="12.75">
      <c r="B6" s="7">
        <v>1</v>
      </c>
      <c r="C6" s="8" t="str">
        <f>SUBSTITUTE(PROPER(INDEX(n_4,MID(TEXT(B6,n0),1,1)+1)&amp;INDEX(n0x,MID(TEXT(B6,n0),2,1)+1,MID(TEXT(B6,n0),3,1)+1)&amp;IF(-MID(TEXT(B6,n0),1,3),"миллиард"&amp;VLOOKUP(MID(TEXT(B6,n0),3,1)*AND(MID(TEXT(B6,n0),2,1)-1),мил,2),"")&amp;INDEX(n_4,MID(TEXT(B6,n0),4,1)+1)&amp;INDEX(n0x,MID(TEXT(B6,n0),5,1)+1,MID(TEXT(B6,n0),6,1)+1)&amp;IF(-MID(TEXT(B6,n0),4,3),"миллион"&amp;VLOOKUP(MID(TEXT(B6,n0),6,1)*AND(MID(TEXT(B6,n0),5,1)-1),мил,2),"")&amp;INDEX(n_4,MID(TEXT(B6,n0),7,1)+1)&amp;INDEX(n1x,MID(TEXT(B6,n0),8,1)+1,MID(TEXT(B6,n0),9,1)+1)&amp;IF(-MID(TEXT(B6,n0),7,3),VLOOKUP(MID(TEXT(B6,n0),9,1)*AND(MID(TEXT(B6,n0),8,1)-1),тыс,2),"")&amp;INDEX(n_4,MID(TEXT(B6,n0),10,1)+1)&amp;INDEX(n0x,MID(TEXT(B6,n0),11,1)+1,MID(TEXT(B6,n0),12,1)+1)),"z"," ")&amp;IF(TRUNC(TEXT(B6,n0)),"","Ноль ")&amp;"рубл"&amp;VLOOKUP(MOD(MAX(MOD(MID(TEXT(B6,n0),11,2)-11,100),9),10),{0,"ь ";1,"я ";4,"ей "},2)&amp;RIGHT(TEXT(B6,n0),2)&amp;" копе"&amp;VLOOKUP(MOD(MAX(MOD(RIGHT(TEXT(B6,n0),2)-11,100),9),10),{0,"йка";1,"йки";4,"ек"},2)</f>
        <v>Один рубль 00 копеек</v>
      </c>
    </row>
    <row r="7" spans="2:3" ht="12.75">
      <c r="B7" s="7">
        <v>2.61</v>
      </c>
      <c r="C7" s="8" t="str">
        <f>SUBSTITUTE(PROPER(INDEX(n_4,MID(TEXT(B7,n0),1,1)+1)&amp;INDEX(n0x,MID(TEXT(B7,n0),2,1)+1,MID(TEXT(B7,n0),3,1)+1)&amp;IF(-MID(TEXT(B7,n0),1,3),"миллиард"&amp;VLOOKUP(MID(TEXT(B7,n0),3,1)*AND(MID(TEXT(B7,n0),2,1)-1),мил,2),"")&amp;INDEX(n_4,MID(TEXT(B7,n0),4,1)+1)&amp;INDEX(n0x,MID(TEXT(B7,n0),5,1)+1,MID(TEXT(B7,n0),6,1)+1)&amp;IF(-MID(TEXT(B7,n0),4,3),"миллион"&amp;VLOOKUP(MID(TEXT(B7,n0),6,1)*AND(MID(TEXT(B7,n0),5,1)-1),мил,2),"")&amp;INDEX(n_4,MID(TEXT(B7,n0),7,1)+1)&amp;INDEX(n1x,MID(TEXT(B7,n0),8,1)+1,MID(TEXT(B7,n0),9,1)+1)&amp;IF(-MID(TEXT(B7,n0),7,3),VLOOKUP(MID(TEXT(B7,n0),9,1)*AND(MID(TEXT(B7,n0),8,1)-1),тыс,2),"")&amp;INDEX(n_4,MID(TEXT(B7,n0),10,1)+1)&amp;INDEX(n0x,MID(TEXT(B7,n0),11,1)+1,MID(TEXT(B7,n0),12,1)+1)),"z"," ")&amp;IF(TRUNC(TEXT(B7,n0)),"","Ноль ")&amp;"рубл"&amp;VLOOKUP(MOD(MAX(MOD(MID(TEXT(B7,n0),11,2)-11,100),9),10),{0,"ь ";1,"я ";4,"ей "},2)&amp;RIGHT(TEXT(B7,n0),2)&amp;" копе"&amp;VLOOKUP(MOD(MAX(MOD(RIGHT(TEXT(B7,n0),2)-11,100),9),10),{0,"йка";1,"йки";4,"ек"},2)</f>
        <v>Два рубля 61 копейка</v>
      </c>
    </row>
    <row r="8" spans="2:3" ht="12.75">
      <c r="B8" s="7">
        <v>17.22</v>
      </c>
      <c r="C8" s="8" t="str">
        <f>SUBSTITUTE(PROPER(INDEX(n_4,MID(TEXT(B8,n0),1,1)+1)&amp;INDEX(n0x,MID(TEXT(B8,n0),2,1)+1,MID(TEXT(B8,n0),3,1)+1)&amp;IF(-MID(TEXT(B8,n0),1,3),"миллиард"&amp;VLOOKUP(MID(TEXT(B8,n0),3,1)*AND(MID(TEXT(B8,n0),2,1)-1),мил,2),"")&amp;INDEX(n_4,MID(TEXT(B8,n0),4,1)+1)&amp;INDEX(n0x,MID(TEXT(B8,n0),5,1)+1,MID(TEXT(B8,n0),6,1)+1)&amp;IF(-MID(TEXT(B8,n0),4,3),"миллион"&amp;VLOOKUP(MID(TEXT(B8,n0),6,1)*AND(MID(TEXT(B8,n0),5,1)-1),мил,2),"")&amp;INDEX(n_4,MID(TEXT(B8,n0),7,1)+1)&amp;INDEX(n1x,MID(TEXT(B8,n0),8,1)+1,MID(TEXT(B8,n0),9,1)+1)&amp;IF(-MID(TEXT(B8,n0),7,3),VLOOKUP(MID(TEXT(B8,n0),9,1)*AND(MID(TEXT(B8,n0),8,1)-1),тыс,2),"")&amp;INDEX(n_4,MID(TEXT(B8,n0),10,1)+1)&amp;INDEX(n0x,MID(TEXT(B8,n0),11,1)+1,MID(TEXT(B8,n0),12,1)+1)),"z"," ")&amp;IF(TRUNC(TEXT(B8,n0)),"","Ноль ")&amp;"рубл"&amp;VLOOKUP(MOD(MAX(MOD(MID(TEXT(B8,n0),11,2)-11,100),9),10),{0,"ь ";1,"я ";4,"ей "},2)&amp;RIGHT(TEXT(B8,n0),2)&amp;" копе"&amp;VLOOKUP(MOD(MAX(MOD(RIGHT(TEXT(B8,n0),2)-11,100),9),10),{0,"йка";1,"йки";4,"ек"},2)</f>
        <v>Семнадцать рублей 22 копейки</v>
      </c>
    </row>
    <row r="9" spans="2:3" ht="12.75">
      <c r="B9" s="7">
        <v>21</v>
      </c>
      <c r="C9" s="8" t="str">
        <f>SUBSTITUTE(PROPER(INDEX(n_4,MID(TEXT(B9,n0),1,1)+1)&amp;INDEX(n0x,MID(TEXT(B9,n0),2,1)+1,MID(TEXT(B9,n0),3,1)+1)&amp;IF(-MID(TEXT(B9,n0),1,3),"миллиард"&amp;VLOOKUP(MID(TEXT(B9,n0),3,1)*AND(MID(TEXT(B9,n0),2,1)-1),мил,2),"")&amp;INDEX(n_4,MID(TEXT(B9,n0),4,1)+1)&amp;INDEX(n0x,MID(TEXT(B9,n0),5,1)+1,MID(TEXT(B9,n0),6,1)+1)&amp;IF(-MID(TEXT(B9,n0),4,3),"миллион"&amp;VLOOKUP(MID(TEXT(B9,n0),6,1)*AND(MID(TEXT(B9,n0),5,1)-1),мил,2),"")&amp;INDEX(n_4,MID(TEXT(B9,n0),7,1)+1)&amp;INDEX(n1x,MID(TEXT(B9,n0),8,1)+1,MID(TEXT(B9,n0),9,1)+1)&amp;IF(-MID(TEXT(B9,n0),7,3),VLOOKUP(MID(TEXT(B9,n0),9,1)*AND(MID(TEXT(B9,n0),8,1)-1),тыс,2),"")&amp;INDEX(n_4,MID(TEXT(B9,n0),10,1)+1)&amp;INDEX(n0x,MID(TEXT(B9,n0),11,1)+1,MID(TEXT(B9,n0),12,1)+1)),"z"," ")&amp;IF(TRUNC(TEXT(B9,n0)),"","Ноль ")&amp;"рубл"&amp;VLOOKUP(MOD(MAX(MOD(MID(TEXT(B9,n0),11,2)-11,100),9),10),{0,"ь ";1,"я ";4,"ей "},2)&amp;RIGHT(TEXT(B9,n0),2)&amp;" копе"&amp;VLOOKUP(MOD(MAX(MOD(RIGHT(TEXT(B9,n0),2)-11,100),9),10),{0,"йка";1,"йки";4,"ек"},2)</f>
        <v>Двадцать один рубль 00 копеек</v>
      </c>
    </row>
    <row r="10" spans="2:3" ht="12.75">
      <c r="B10" s="7">
        <v>183.7</v>
      </c>
      <c r="C10" s="8" t="str">
        <f>SUBSTITUTE(PROPER(INDEX(n_4,MID(TEXT(B10,n0),1,1)+1)&amp;INDEX(n0x,MID(TEXT(B10,n0),2,1)+1,MID(TEXT(B10,n0),3,1)+1)&amp;IF(-MID(TEXT(B10,n0),1,3),"миллиард"&amp;VLOOKUP(MID(TEXT(B10,n0),3,1)*AND(MID(TEXT(B10,n0),2,1)-1),мил,2),"")&amp;INDEX(n_4,MID(TEXT(B10,n0),4,1)+1)&amp;INDEX(n0x,MID(TEXT(B10,n0),5,1)+1,MID(TEXT(B10,n0),6,1)+1)&amp;IF(-MID(TEXT(B10,n0),4,3),"миллион"&amp;VLOOKUP(MID(TEXT(B10,n0),6,1)*AND(MID(TEXT(B10,n0),5,1)-1),мил,2),"")&amp;INDEX(n_4,MID(TEXT(B10,n0),7,1)+1)&amp;INDEX(n1x,MID(TEXT(B10,n0),8,1)+1,MID(TEXT(B10,n0),9,1)+1)&amp;IF(-MID(TEXT(B10,n0),7,3),VLOOKUP(MID(TEXT(B10,n0),9,1)*AND(MID(TEXT(B10,n0),8,1)-1),тыс,2),"")&amp;INDEX(n_4,MID(TEXT(B10,n0),10,1)+1)&amp;INDEX(n0x,MID(TEXT(B10,n0),11,1)+1,MID(TEXT(B10,n0),12,1)+1)),"z"," ")&amp;IF(TRUNC(TEXT(B10,n0)),"","Ноль ")&amp;"рубл"&amp;VLOOKUP(MOD(MAX(MOD(MID(TEXT(B10,n0),11,2)-11,100),9),10),{0,"ь ";1,"я ";4,"ей "},2)&amp;RIGHT(TEXT(B10,n0),2)&amp;" копе"&amp;VLOOKUP(MOD(MAX(MOD(RIGHT(TEXT(B10,n0),2)-11,100),9),10),{0,"йка";1,"йки";4,"ек"},2)</f>
        <v>Сто восемьдесят три рубля 70 копеек</v>
      </c>
    </row>
    <row r="11" spans="2:3" ht="12.75">
      <c r="B11" s="7">
        <v>1056.13</v>
      </c>
      <c r="C11" s="8" t="str">
        <f>SUBSTITUTE(PROPER(INDEX(n_4,MID(TEXT(B11,n0),1,1)+1)&amp;INDEX(n0x,MID(TEXT(B11,n0),2,1)+1,MID(TEXT(B11,n0),3,1)+1)&amp;IF(-MID(TEXT(B11,n0),1,3),"миллиард"&amp;VLOOKUP(MID(TEXT(B11,n0),3,1)*AND(MID(TEXT(B11,n0),2,1)-1),мил,2),"")&amp;INDEX(n_4,MID(TEXT(B11,n0),4,1)+1)&amp;INDEX(n0x,MID(TEXT(B11,n0),5,1)+1,MID(TEXT(B11,n0),6,1)+1)&amp;IF(-MID(TEXT(B11,n0),4,3),"миллион"&amp;VLOOKUP(MID(TEXT(B11,n0),6,1)*AND(MID(TEXT(B11,n0),5,1)-1),мил,2),"")&amp;INDEX(n_4,MID(TEXT(B11,n0),7,1)+1)&amp;INDEX(n1x,MID(TEXT(B11,n0),8,1)+1,MID(TEXT(B11,n0),9,1)+1)&amp;IF(-MID(TEXT(B11,n0),7,3),VLOOKUP(MID(TEXT(B11,n0),9,1)*AND(MID(TEXT(B11,n0),8,1)-1),тыс,2),"")&amp;INDEX(n_4,MID(TEXT(B11,n0),10,1)+1)&amp;INDEX(n0x,MID(TEXT(B11,n0),11,1)+1,MID(TEXT(B11,n0),12,1)+1)),"z"," ")&amp;IF(TRUNC(TEXT(B11,n0)),"","Ноль ")&amp;"рубл"&amp;VLOOKUP(MOD(MAX(MOD(MID(TEXT(B11,n0),11,2)-11,100),9),10),{0,"ь ";1,"я ";4,"ей "},2)&amp;RIGHT(TEXT(B11,n0),2)&amp;" копе"&amp;VLOOKUP(MOD(MAX(MOD(RIGHT(TEXT(B11,n0),2)-11,100),9),10),{0,"йка";1,"йки";4,"ек"},2)</f>
        <v>Одна тысяча пятьдесят шесть рублей 13 копеек</v>
      </c>
    </row>
    <row r="12" spans="2:3" ht="12.75">
      <c r="B12" s="7">
        <v>302284.98</v>
      </c>
      <c r="C12" s="8" t="str">
        <f>SUBSTITUTE(PROPER(INDEX(n_4,MID(TEXT(B12,n0),1,1)+1)&amp;INDEX(n0x,MID(TEXT(B12,n0),2,1)+1,MID(TEXT(B12,n0),3,1)+1)&amp;IF(-MID(TEXT(B12,n0),1,3),"миллиард"&amp;VLOOKUP(MID(TEXT(B12,n0),3,1)*AND(MID(TEXT(B12,n0),2,1)-1),мил,2),"")&amp;INDEX(n_4,MID(TEXT(B12,n0),4,1)+1)&amp;INDEX(n0x,MID(TEXT(B12,n0),5,1)+1,MID(TEXT(B12,n0),6,1)+1)&amp;IF(-MID(TEXT(B12,n0),4,3),"миллион"&amp;VLOOKUP(MID(TEXT(B12,n0),6,1)*AND(MID(TEXT(B12,n0),5,1)-1),мил,2),"")&amp;INDEX(n_4,MID(TEXT(B12,n0),7,1)+1)&amp;INDEX(n1x,MID(TEXT(B12,n0),8,1)+1,MID(TEXT(B12,n0),9,1)+1)&amp;IF(-MID(TEXT(B12,n0),7,3),VLOOKUP(MID(TEXT(B12,n0),9,1)*AND(MID(TEXT(B12,n0),8,1)-1),тыс,2),"")&amp;INDEX(n_4,MID(TEXT(B12,n0),10,1)+1)&amp;INDEX(n0x,MID(TEXT(B12,n0),11,1)+1,MID(TEXT(B12,n0),12,1)+1)),"z"," ")&amp;IF(TRUNC(TEXT(B12,n0)),"","Ноль ")&amp;"рубл"&amp;VLOOKUP(MOD(MAX(MOD(MID(TEXT(B12,n0),11,2)-11,100),9),10),{0,"ь ";1,"я ";4,"ей "},2)&amp;RIGHT(TEXT(B12,n0),2)&amp;" копе"&amp;VLOOKUP(MOD(MAX(MOD(RIGHT(TEXT(B12,n0),2)-11,100),9),10),{0,"йка";1,"йки";4,"ек"},2)</f>
        <v>Триста две тысячи двести восемьдесят четыре рубля 98 копеек</v>
      </c>
    </row>
    <row r="13" spans="2:3" ht="12.75">
      <c r="B13" s="7">
        <v>4000005</v>
      </c>
      <c r="C13" s="8" t="str">
        <f>SUBSTITUTE(PROPER(INDEX(n_4,MID(TEXT(B13,n0),1,1)+1)&amp;INDEX(n0x,MID(TEXT(B13,n0),2,1)+1,MID(TEXT(B13,n0),3,1)+1)&amp;IF(-MID(TEXT(B13,n0),1,3),"миллиард"&amp;VLOOKUP(MID(TEXT(B13,n0),3,1)*AND(MID(TEXT(B13,n0),2,1)-1),мил,2),"")&amp;INDEX(n_4,MID(TEXT(B13,n0),4,1)+1)&amp;INDEX(n0x,MID(TEXT(B13,n0),5,1)+1,MID(TEXT(B13,n0),6,1)+1)&amp;IF(-MID(TEXT(B13,n0),4,3),"миллион"&amp;VLOOKUP(MID(TEXT(B13,n0),6,1)*AND(MID(TEXT(B13,n0),5,1)-1),мил,2),"")&amp;INDEX(n_4,MID(TEXT(B13,n0),7,1)+1)&amp;INDEX(n1x,MID(TEXT(B13,n0),8,1)+1,MID(TEXT(B13,n0),9,1)+1)&amp;IF(-MID(TEXT(B13,n0),7,3),VLOOKUP(MID(TEXT(B13,n0),9,1)*AND(MID(TEXT(B13,n0),8,1)-1),тыс,2),"")&amp;INDEX(n_4,MID(TEXT(B13,n0),10,1)+1)&amp;INDEX(n0x,MID(TEXT(B13,n0),11,1)+1,MID(TEXT(B13,n0),12,1)+1)),"z"," ")&amp;IF(TRUNC(TEXT(B13,n0)),"","Ноль ")&amp;"рубл"&amp;VLOOKUP(MOD(MAX(MOD(MID(TEXT(B13,n0),11,2)-11,100),9),10),{0,"ь ";1,"я ";4,"ей "},2)&amp;RIGHT(TEXT(B13,n0),2)&amp;" копе"&amp;VLOOKUP(MOD(MAX(MOD(RIGHT(TEXT(B13,n0),2)-11,100),9),10),{0,"йка";1,"йки";4,"ек"},2)</f>
        <v>Четыре миллиона пять рублей 00 копеек</v>
      </c>
    </row>
    <row r="14" spans="2:3" ht="12.75">
      <c r="B14" s="7">
        <v>11111111.11</v>
      </c>
      <c r="C14" s="8" t="str">
        <f>SUBSTITUTE(PROPER(INDEX(n_4,MID(TEXT(B14,n0),1,1)+1)&amp;INDEX(n0x,MID(TEXT(B14,n0),2,1)+1,MID(TEXT(B14,n0),3,1)+1)&amp;IF(-MID(TEXT(B14,n0),1,3),"миллиард"&amp;VLOOKUP(MID(TEXT(B14,n0),3,1)*AND(MID(TEXT(B14,n0),2,1)-1),мил,2),"")&amp;INDEX(n_4,MID(TEXT(B14,n0),4,1)+1)&amp;INDEX(n0x,MID(TEXT(B14,n0),5,1)+1,MID(TEXT(B14,n0),6,1)+1)&amp;IF(-MID(TEXT(B14,n0),4,3),"миллион"&amp;VLOOKUP(MID(TEXT(B14,n0),6,1)*AND(MID(TEXT(B14,n0),5,1)-1),мил,2),"")&amp;INDEX(n_4,MID(TEXT(B14,n0),7,1)+1)&amp;INDEX(n1x,MID(TEXT(B14,n0),8,1)+1,MID(TEXT(B14,n0),9,1)+1)&amp;IF(-MID(TEXT(B14,n0),7,3),VLOOKUP(MID(TEXT(B14,n0),9,1)*AND(MID(TEXT(B14,n0),8,1)-1),тыс,2),"")&amp;INDEX(n_4,MID(TEXT(B14,n0),10,1)+1)&amp;INDEX(n0x,MID(TEXT(B14,n0),11,1)+1,MID(TEXT(B14,n0),12,1)+1)),"z"," ")&amp;IF(TRUNC(TEXT(B14,n0)),"","Ноль ")&amp;"рубл"&amp;VLOOKUP(MOD(MAX(MOD(MID(TEXT(B14,n0),11,2)-11,100),9),10),{0,"ь ";1,"я ";4,"ей "},2)&amp;RIGHT(TEXT(B14,n0),2)&amp;" копе"&amp;VLOOKUP(MOD(MAX(MOD(RIGHT(TEXT(B14,n0),2)-11,100),9),10),{0,"йка";1,"йки";4,"ек"},2)</f>
        <v>Одиннадцать миллионов сто одиннадцать тысяч сто одиннадцать рублей 11 копеек</v>
      </c>
    </row>
    <row r="15" spans="2:3" ht="12.75">
      <c r="B15" s="7">
        <v>123456789.32</v>
      </c>
      <c r="C15" s="8" t="str">
        <f>SUBSTITUTE(PROPER(INDEX(n_4,MID(TEXT(B15,n0),1,1)+1)&amp;INDEX(n0x,MID(TEXT(B15,n0),2,1)+1,MID(TEXT(B15,n0),3,1)+1)&amp;IF(-MID(TEXT(B15,n0),1,3),"миллиард"&amp;VLOOKUP(MID(TEXT(B15,n0),3,1)*AND(MID(TEXT(B15,n0),2,1)-1),мил,2),"")&amp;INDEX(n_4,MID(TEXT(B15,n0),4,1)+1)&amp;INDEX(n0x,MID(TEXT(B15,n0),5,1)+1,MID(TEXT(B15,n0),6,1)+1)&amp;IF(-MID(TEXT(B15,n0),4,3),"миллион"&amp;VLOOKUP(MID(TEXT(B15,n0),6,1)*AND(MID(TEXT(B15,n0),5,1)-1),мил,2),"")&amp;INDEX(n_4,MID(TEXT(B15,n0),7,1)+1)&amp;INDEX(n1x,MID(TEXT(B15,n0),8,1)+1,MID(TEXT(B15,n0),9,1)+1)&amp;IF(-MID(TEXT(B15,n0),7,3),VLOOKUP(MID(TEXT(B15,n0),9,1)*AND(MID(TEXT(B15,n0),8,1)-1),тыс,2),"")&amp;INDEX(n_4,MID(TEXT(B15,n0),10,1)+1)&amp;INDEX(n0x,MID(TEXT(B15,n0),11,1)+1,MID(TEXT(B15,n0),12,1)+1)),"z"," ")&amp;IF(TRUNC(TEXT(B15,n0)),"","Ноль ")&amp;"рубл"&amp;VLOOKUP(MOD(MAX(MOD(MID(TEXT(B15,n0),11,2)-11,100),9),10),{0,"ь ";1,"я ";4,"ей "},2)&amp;RIGHT(TEXT(B15,n0),2)&amp;" копе"&amp;VLOOKUP(MOD(MAX(MOD(RIGHT(TEXT(B15,n0),2)-11,100),9),10),{0,"йка";1,"йки";4,"ек"},2)</f>
        <v>Сто двадцать три миллиона четыреста пятьдесят шесть тысяч семьсот восемьдесят девять рублей 32 копейки</v>
      </c>
    </row>
    <row r="16" spans="2:17" ht="12.75">
      <c r="B16" s="7">
        <v>123456789012.34</v>
      </c>
      <c r="C16" s="8" t="str">
        <f>SUBSTITUTE(PROPER(INDEX(n_4,MID(TEXT(B16,n0),1,1)+1)&amp;INDEX(n0x,MID(TEXT(B16,n0),2,1)+1,MID(TEXT(B16,n0),3,1)+1)&amp;IF(-MID(TEXT(B16,n0),1,3),"миллиард"&amp;VLOOKUP(MID(TEXT(B16,n0),3,1)*AND(MID(TEXT(B16,n0),2,1)-1),мил,2),"")&amp;INDEX(n_4,MID(TEXT(B16,n0),4,1)+1)&amp;INDEX(n0x,MID(TEXT(B16,n0),5,1)+1,MID(TEXT(B16,n0),6,1)+1)&amp;IF(-MID(TEXT(B16,n0),4,3),"миллион"&amp;VLOOKUP(MID(TEXT(B16,n0),6,1)*AND(MID(TEXT(B16,n0),5,1)-1),мил,2),"")&amp;INDEX(n_4,MID(TEXT(B16,n0),7,1)+1)&amp;INDEX(n1x,MID(TEXT(B16,n0),8,1)+1,MID(TEXT(B16,n0),9,1)+1)&amp;IF(-MID(TEXT(B16,n0),7,3),VLOOKUP(MID(TEXT(B16,n0),9,1)*AND(MID(TEXT(B16,n0),8,1)-1),тыс,2),"")&amp;INDEX(n_4,MID(TEXT(B16,n0),10,1)+1)&amp;INDEX(n0x,MID(TEXT(B16,n0),11,1)+1,MID(TEXT(B16,n0),12,1)+1)),"z"," ")&amp;IF(TRUNC(TEXT(B16,n0)),"","Ноль ")&amp;"рубл"&amp;VLOOKUP(MOD(MAX(MOD(MID(TEXT(B16,n0),11,2)-11,100),9),10),{0,"ь ";1,"я ";4,"ей "},2)&amp;RIGHT(TEXT(B16,n0),2)&amp;" копе"&amp;VLOOKUP(MOD(MAX(MOD(RIGHT(TEXT(B16,n0),2)-11,100),9),10),{0,"йка";1,"йки";4,"ек"},2)</f>
        <v>Сто двадцать три миллиарда четыреста пятьдесят шесть миллионов семьсот восемьдесят девять тысяч двенадцать рублей 34 копейки</v>
      </c>
      <c r="Q16" s="9"/>
    </row>
    <row r="17" spans="2:14" s="6" customFormat="1" ht="27" customHeight="1">
      <c r="B17" s="10" t="s">
        <v>17</v>
      </c>
      <c r="C17" s="8"/>
      <c r="K17" s="3"/>
      <c r="L17" s="3"/>
      <c r="M17" s="3"/>
      <c r="N17" s="3"/>
    </row>
    <row r="18" spans="2:3" ht="12.75">
      <c r="B18" s="7">
        <f ca="1">ROUND((RAND()*1000000),2)</f>
        <v>534911.5</v>
      </c>
      <c r="C18" s="8" t="str">
        <f>SUBSTITUTE(PROPER(INDEX(n_4,MID(TEXT(B18,n0),1,1)+1)&amp;INDEX(n0x,MID(TEXT(B18,n0),2,1)+1,MID(TEXT(B18,n0),3,1)+1)&amp;IF(-MID(TEXT(B18,n0),1,3),"миллиард"&amp;VLOOKUP(MID(TEXT(B18,n0),3,1)*AND(MID(TEXT(B18,n0),2,1)-1),мил,2),"")&amp;INDEX(n_4,MID(TEXT(B18,n0),4,1)+1)&amp;INDEX(n0x,MID(TEXT(B18,n0),5,1)+1,MID(TEXT(B18,n0),6,1)+1)&amp;IF(-MID(TEXT(B18,n0),4,3),"миллион"&amp;VLOOKUP(MID(TEXT(B18,n0),6,1)*AND(MID(TEXT(B18,n0),5,1)-1),мил,2),"")&amp;INDEX(n_4,MID(TEXT(B18,n0),7,1)+1)&amp;INDEX(n1x,MID(TEXT(B18,n0),8,1)+1,MID(TEXT(B18,n0),9,1)+1)&amp;IF(-MID(TEXT(B18,n0),7,3),VLOOKUP(MID(TEXT(B18,n0),9,1)*AND(MID(TEXT(B18,n0),8,1)-1),тыс,2),"")&amp;INDEX(n_4,MID(TEXT(B18,n0),10,1)+1)&amp;INDEX(n0x,MID(TEXT(B18,n0),11,1)+1,MID(TEXT(B18,n0),12,1)+1)),"z"," ")&amp;IF(TRUNC(TEXT(B18,n0)),"","Ноль ")&amp;"рубл"&amp;VLOOKUP(MOD(MAX(MOD(MID(TEXT(B18,n0),11,2)-11,100),9),10),{0,"ь ";1,"я ";4,"ей "},2)&amp;RIGHT(TEXT(B18,n0),2)&amp;" копе"&amp;VLOOKUP(MOD(MAX(MOD(RIGHT(TEXT(B18,n0),2)-11,100),9),10),{0,"йка";1,"йки";4,"ек"},2)</f>
        <v>Пятьсот тридцать четыре тысячи девятьсот одиннадцать рублей 50 копеек</v>
      </c>
    </row>
    <row r="19" spans="2:3" ht="12.75">
      <c r="B19" s="7">
        <f ca="1">ROUND((RAND()*10000000),2)</f>
        <v>1638652.88</v>
      </c>
      <c r="C19" s="8" t="str">
        <f>SUBSTITUTE(PROPER(INDEX(n_4,MID(TEXT(B19,n0),1,1)+1)&amp;INDEX(n0x,MID(TEXT(B19,n0),2,1)+1,MID(TEXT(B19,n0),3,1)+1)&amp;IF(-MID(TEXT(B19,n0),1,3),"миллиард"&amp;VLOOKUP(MID(TEXT(B19,n0),3,1)*AND(MID(TEXT(B19,n0),2,1)-1),мил,2),"")&amp;INDEX(n_4,MID(TEXT(B19,n0),4,1)+1)&amp;INDEX(n0x,MID(TEXT(B19,n0),5,1)+1,MID(TEXT(B19,n0),6,1)+1)&amp;IF(-MID(TEXT(B19,n0),4,3),"миллион"&amp;VLOOKUP(MID(TEXT(B19,n0),6,1)*AND(MID(TEXT(B19,n0),5,1)-1),мил,2),"")&amp;INDEX(n_4,MID(TEXT(B19,n0),7,1)+1)&amp;INDEX(n1x,MID(TEXT(B19,n0),8,1)+1,MID(TEXT(B19,n0),9,1)+1)&amp;IF(-MID(TEXT(B19,n0),7,3),VLOOKUP(MID(TEXT(B19,n0),9,1)*AND(MID(TEXT(B19,n0),8,1)-1),тыс,2),"")&amp;INDEX(n_4,MID(TEXT(B19,n0),10,1)+1)&amp;INDEX(n0x,MID(TEXT(B19,n0),11,1)+1,MID(TEXT(B19,n0),12,1)+1)),"z"," ")&amp;IF(TRUNC(TEXT(B19,n0)),"","Ноль ")&amp;"рубл"&amp;VLOOKUP(MOD(MAX(MOD(MID(TEXT(B19,n0),11,2)-11,100),9),10),{0,"ь ";1,"я ";4,"ей "},2)&amp;RIGHT(TEXT(B19,n0),2)&amp;" копе"&amp;VLOOKUP(MOD(MAX(MOD(RIGHT(TEXT(B19,n0),2)-11,100),9),10),{0,"йка";1,"йки";4,"ек"},2)</f>
        <v>Один миллион шестьсот тридцать восемь тысяч шестьсот пятьдесят два рубля 88 копеек</v>
      </c>
    </row>
    <row r="20" spans="2:3" ht="12.75">
      <c r="B20" s="7">
        <f ca="1">ROUND((RAND()*100000000),2)</f>
        <v>80924778.15</v>
      </c>
      <c r="C20" s="8" t="str">
        <f>SUBSTITUTE(PROPER(INDEX(n_4,MID(TEXT(B20,n0),1,1)+1)&amp;INDEX(n0x,MID(TEXT(B20,n0),2,1)+1,MID(TEXT(B20,n0),3,1)+1)&amp;IF(-MID(TEXT(B20,n0),1,3),"миллиард"&amp;VLOOKUP(MID(TEXT(B20,n0),3,1)*AND(MID(TEXT(B20,n0),2,1)-1),мил,2),"")&amp;INDEX(n_4,MID(TEXT(B20,n0),4,1)+1)&amp;INDEX(n0x,MID(TEXT(B20,n0),5,1)+1,MID(TEXT(B20,n0),6,1)+1)&amp;IF(-MID(TEXT(B20,n0),4,3),"миллион"&amp;VLOOKUP(MID(TEXT(B20,n0),6,1)*AND(MID(TEXT(B20,n0),5,1)-1),мил,2),"")&amp;INDEX(n_4,MID(TEXT(B20,n0),7,1)+1)&amp;INDEX(n1x,MID(TEXT(B20,n0),8,1)+1,MID(TEXT(B20,n0),9,1)+1)&amp;IF(-MID(TEXT(B20,n0),7,3),VLOOKUP(MID(TEXT(B20,n0),9,1)*AND(MID(TEXT(B20,n0),8,1)-1),тыс,2),"")&amp;INDEX(n_4,MID(TEXT(B20,n0),10,1)+1)&amp;INDEX(n0x,MID(TEXT(B20,n0),11,1)+1,MID(TEXT(B20,n0),12,1)+1)),"z"," ")&amp;IF(TRUNC(TEXT(B20,n0)),"","Ноль ")&amp;"рубл"&amp;VLOOKUP(MOD(MAX(MOD(MID(TEXT(B20,n0),11,2)-11,100),9),10),{0,"ь ";1,"я ";4,"ей "},2)&amp;RIGHT(TEXT(B20,n0),2)&amp;" копе"&amp;VLOOKUP(MOD(MAX(MOD(RIGHT(TEXT(B20,n0),2)-11,100),9),10),{0,"йка";1,"йки";4,"ек"},2)</f>
        <v>Восемьдесят миллионов девятьсот двадцать четыре тысячи семьсот семьдесят восемь рублей 15 копеек</v>
      </c>
    </row>
    <row r="21" spans="2:3" ht="12.75">
      <c r="B21" s="7">
        <f ca="1">ROUND((RAND()*1000000000),2)</f>
        <v>320903421.12</v>
      </c>
      <c r="C21" s="8" t="str">
        <f>SUBSTITUTE(PROPER(INDEX(n_4,MID(TEXT(B21,n0),1,1)+1)&amp;INDEX(n0x,MID(TEXT(B21,n0),2,1)+1,MID(TEXT(B21,n0),3,1)+1)&amp;IF(-MID(TEXT(B21,n0),1,3),"миллиард"&amp;VLOOKUP(MID(TEXT(B21,n0),3,1)*AND(MID(TEXT(B21,n0),2,1)-1),мил,2),"")&amp;INDEX(n_4,MID(TEXT(B21,n0),4,1)+1)&amp;INDEX(n0x,MID(TEXT(B21,n0),5,1)+1,MID(TEXT(B21,n0),6,1)+1)&amp;IF(-MID(TEXT(B21,n0),4,3),"миллион"&amp;VLOOKUP(MID(TEXT(B21,n0),6,1)*AND(MID(TEXT(B21,n0),5,1)-1),мил,2),"")&amp;INDEX(n_4,MID(TEXT(B21,n0),7,1)+1)&amp;INDEX(n1x,MID(TEXT(B21,n0),8,1)+1,MID(TEXT(B21,n0),9,1)+1)&amp;IF(-MID(TEXT(B21,n0),7,3),VLOOKUP(MID(TEXT(B21,n0),9,1)*AND(MID(TEXT(B21,n0),8,1)-1),тыс,2),"")&amp;INDEX(n_4,MID(TEXT(B21,n0),10,1)+1)&amp;INDEX(n0x,MID(TEXT(B21,n0),11,1)+1,MID(TEXT(B21,n0),12,1)+1)),"z"," ")&amp;IF(TRUNC(TEXT(B21,n0)),"","Ноль ")&amp;"рубл"&amp;VLOOKUP(MOD(MAX(MOD(MID(TEXT(B21,n0),11,2)-11,100),9),10),{0,"ь ";1,"я ";4,"ей "},2)&amp;RIGHT(TEXT(B21,n0),2)&amp;" копе"&amp;VLOOKUP(MOD(MAX(MOD(RIGHT(TEXT(B21,n0),2)-11,100),9),10),{0,"йка";1,"йки";4,"ек"},2)</f>
        <v>Триста двадцать миллионов девятьсот три тысячи четыреста двадцать один рубль 12 копеек</v>
      </c>
    </row>
    <row r="22" spans="2:3" ht="12.75">
      <c r="B22" s="7">
        <f ca="1">ROUND((RAND()*1000000000000),2)</f>
        <v>832302208972.91</v>
      </c>
      <c r="C22" s="8" t="str">
        <f>SUBSTITUTE(PROPER(INDEX(n_4,MID(TEXT(B22,n0),1,1)+1)&amp;INDEX(n0x,MID(TEXT(B22,n0),2,1)+1,MID(TEXT(B22,n0),3,1)+1)&amp;IF(-MID(TEXT(B22,n0),1,3),"миллиард"&amp;VLOOKUP(MID(TEXT(B22,n0),3,1)*AND(MID(TEXT(B22,n0),2,1)-1),мил,2),"")&amp;INDEX(n_4,MID(TEXT(B22,n0),4,1)+1)&amp;INDEX(n0x,MID(TEXT(B22,n0),5,1)+1,MID(TEXT(B22,n0),6,1)+1)&amp;IF(-MID(TEXT(B22,n0),4,3),"миллион"&amp;VLOOKUP(MID(TEXT(B22,n0),6,1)*AND(MID(TEXT(B22,n0),5,1)-1),мил,2),"")&amp;INDEX(n_4,MID(TEXT(B22,n0),7,1)+1)&amp;INDEX(n1x,MID(TEXT(B22,n0),8,1)+1,MID(TEXT(B22,n0),9,1)+1)&amp;IF(-MID(TEXT(B22,n0),7,3),VLOOKUP(MID(TEXT(B22,n0),9,1)*AND(MID(TEXT(B22,n0),8,1)-1),тыс,2),"")&amp;INDEX(n_4,MID(TEXT(B22,n0),10,1)+1)&amp;INDEX(n0x,MID(TEXT(B22,n0),11,1)+1,MID(TEXT(B22,n0),12,1)+1)),"z"," ")&amp;IF(TRUNC(TEXT(B22,n0)),"","Ноль ")&amp;"рубл"&amp;VLOOKUP(MOD(MAX(MOD(MID(TEXT(B22,n0),11,2)-11,100),9),10),{0,"ь ";1,"я ";4,"ей "},2)&amp;RIGHT(TEXT(B22,n0),2)&amp;" копе"&amp;VLOOKUP(MOD(MAX(MOD(RIGHT(TEXT(B22,n0),2)-11,100),9),10),{0,"йка";1,"йки";4,"ек"},2)</f>
        <v>Восемьсот тридцать два миллиарда триста два миллиона двести восемь тысяч девятьсот семьдесят два рубля 91 копейка</v>
      </c>
    </row>
    <row r="23" spans="2:3" ht="12.75">
      <c r="B23" s="7"/>
      <c r="C23" s="11"/>
    </row>
    <row r="24" ht="12.75">
      <c r="C24" s="12"/>
    </row>
    <row r="26" ht="12.75">
      <c r="D26" s="9"/>
    </row>
    <row r="27" ht="12.75">
      <c r="D27" s="9"/>
    </row>
    <row r="28" ht="12.75">
      <c r="D28" s="9"/>
    </row>
  </sheetData>
  <sheetProtection/>
  <printOptions/>
  <pageMargins left="0.75" right="0.75" top="1" bottom="1" header="0.5" footer="0.5"/>
  <pageSetup horizontalDpi="600" verticalDpi="600" orientation="portrait" paperSize="9" r:id="rId2"/>
  <tableParts>
    <tablePart r:id="rId1"/>
  </tableParts>
</worksheet>
</file>

<file path=xl/worksheets/sheet3.xml><?xml version="1.0" encoding="utf-8"?>
<worksheet xmlns="http://schemas.openxmlformats.org/spreadsheetml/2006/main" xmlns:r="http://schemas.openxmlformats.org/officeDocument/2006/relationships">
  <dimension ref="B9:D80"/>
  <sheetViews>
    <sheetView zoomScalePageLayoutView="0" workbookViewId="0" topLeftCell="A1">
      <selection activeCell="B11" sqref="B11"/>
    </sheetView>
  </sheetViews>
  <sheetFormatPr defaultColWidth="9.140625" defaultRowHeight="15"/>
  <cols>
    <col min="2" max="2" width="58.00390625" style="0" customWidth="1"/>
    <col min="3" max="3" width="11.421875" style="0" customWidth="1"/>
    <col min="4" max="4" width="12.00390625" style="0" customWidth="1"/>
  </cols>
  <sheetData>
    <row r="9" spans="2:4" ht="15">
      <c r="B9" s="64" t="s">
        <v>108</v>
      </c>
      <c r="C9" s="49" t="s">
        <v>61</v>
      </c>
      <c r="D9" s="65" t="s">
        <v>228</v>
      </c>
    </row>
    <row r="10" spans="2:4" ht="30">
      <c r="B10" s="58" t="s">
        <v>157</v>
      </c>
      <c r="C10" s="57" t="s">
        <v>84</v>
      </c>
      <c r="D10" s="66">
        <v>130.56</v>
      </c>
    </row>
    <row r="11" spans="2:4" ht="45">
      <c r="B11" s="58" t="s">
        <v>158</v>
      </c>
      <c r="C11" s="57" t="s">
        <v>85</v>
      </c>
      <c r="D11" s="66">
        <v>96</v>
      </c>
    </row>
    <row r="12" spans="2:4" ht="45">
      <c r="B12" s="58" t="s">
        <v>159</v>
      </c>
      <c r="C12" s="57" t="s">
        <v>86</v>
      </c>
      <c r="D12" s="66">
        <v>195.84</v>
      </c>
    </row>
    <row r="13" spans="2:4" ht="60">
      <c r="B13" s="58" t="s">
        <v>160</v>
      </c>
      <c r="C13" s="57" t="s">
        <v>87</v>
      </c>
      <c r="D13" s="66">
        <v>144</v>
      </c>
    </row>
    <row r="14" spans="2:4" ht="30">
      <c r="B14" s="58" t="s">
        <v>161</v>
      </c>
      <c r="C14" s="57" t="s">
        <v>88</v>
      </c>
      <c r="D14" s="66">
        <v>153.6</v>
      </c>
    </row>
    <row r="15" spans="2:4" ht="45">
      <c r="B15" s="58" t="s">
        <v>162</v>
      </c>
      <c r="C15" s="57" t="s">
        <v>89</v>
      </c>
      <c r="D15" s="66">
        <v>107.52</v>
      </c>
    </row>
    <row r="16" spans="2:4" ht="45">
      <c r="B16" s="58" t="s">
        <v>163</v>
      </c>
      <c r="C16" s="57" t="s">
        <v>90</v>
      </c>
      <c r="D16" s="66">
        <v>249.6</v>
      </c>
    </row>
    <row r="17" spans="2:4" ht="60">
      <c r="B17" s="58" t="s">
        <v>164</v>
      </c>
      <c r="C17" s="57" t="s">
        <v>91</v>
      </c>
      <c r="D17" s="66">
        <v>163.2</v>
      </c>
    </row>
    <row r="18" spans="2:4" ht="30">
      <c r="B18" s="58" t="s">
        <v>165</v>
      </c>
      <c r="C18" s="57" t="s">
        <v>92</v>
      </c>
      <c r="D18" s="66">
        <v>197.76</v>
      </c>
    </row>
    <row r="19" spans="2:4" ht="45">
      <c r="B19" s="58" t="s">
        <v>166</v>
      </c>
      <c r="C19" s="57" t="s">
        <v>93</v>
      </c>
      <c r="D19" s="66">
        <v>138.24</v>
      </c>
    </row>
    <row r="20" spans="2:4" ht="45">
      <c r="B20" s="58" t="s">
        <v>167</v>
      </c>
      <c r="C20" s="57" t="s">
        <v>94</v>
      </c>
      <c r="D20" s="66">
        <v>322.56</v>
      </c>
    </row>
    <row r="21" spans="2:4" ht="60">
      <c r="B21" s="58" t="s">
        <v>168</v>
      </c>
      <c r="C21" s="57" t="s">
        <v>95</v>
      </c>
      <c r="D21" s="66">
        <v>241.92</v>
      </c>
    </row>
    <row r="22" spans="2:4" ht="30">
      <c r="B22" s="58" t="s">
        <v>169</v>
      </c>
      <c r="C22" s="57" t="s">
        <v>96</v>
      </c>
      <c r="D22" s="66">
        <v>261.12</v>
      </c>
    </row>
    <row r="23" spans="2:4" ht="45">
      <c r="B23" s="58" t="s">
        <v>170</v>
      </c>
      <c r="C23" s="57" t="s">
        <v>97</v>
      </c>
      <c r="D23" s="66">
        <v>215.04</v>
      </c>
    </row>
    <row r="24" spans="2:4" ht="45">
      <c r="B24" s="58" t="s">
        <v>171</v>
      </c>
      <c r="C24" s="57" t="s">
        <v>98</v>
      </c>
      <c r="D24" s="66">
        <v>395.52</v>
      </c>
    </row>
    <row r="25" spans="2:4" ht="60">
      <c r="B25" s="58" t="s">
        <v>172</v>
      </c>
      <c r="C25" s="57" t="s">
        <v>99</v>
      </c>
      <c r="D25" s="66">
        <v>259.2</v>
      </c>
    </row>
    <row r="26" spans="2:4" ht="33">
      <c r="B26" s="58" t="s">
        <v>173</v>
      </c>
      <c r="C26" s="57" t="s">
        <v>100</v>
      </c>
      <c r="D26" s="66">
        <v>324.48</v>
      </c>
    </row>
    <row r="27" spans="2:4" ht="48">
      <c r="B27" s="58" t="s">
        <v>174</v>
      </c>
      <c r="C27" s="57" t="s">
        <v>101</v>
      </c>
      <c r="D27" s="66">
        <v>226.56</v>
      </c>
    </row>
    <row r="28" spans="2:4" ht="45">
      <c r="B28" s="58" t="s">
        <v>175</v>
      </c>
      <c r="C28" s="59" t="s">
        <v>102</v>
      </c>
      <c r="D28" s="66">
        <v>478.08</v>
      </c>
    </row>
    <row r="29" spans="2:4" ht="60">
      <c r="B29" s="58" t="s">
        <v>176</v>
      </c>
      <c r="C29" s="59" t="s">
        <v>103</v>
      </c>
      <c r="D29" s="66">
        <v>312.96</v>
      </c>
    </row>
    <row r="30" spans="2:4" ht="30">
      <c r="B30" s="58" t="s">
        <v>177</v>
      </c>
      <c r="C30" s="59" t="s">
        <v>104</v>
      </c>
      <c r="D30" s="66">
        <v>443.52</v>
      </c>
    </row>
    <row r="31" spans="2:4" ht="45">
      <c r="B31" s="58" t="s">
        <v>178</v>
      </c>
      <c r="C31" s="59" t="s">
        <v>105</v>
      </c>
      <c r="D31" s="66">
        <v>326.4</v>
      </c>
    </row>
    <row r="32" spans="2:4" ht="45">
      <c r="B32" s="58" t="s">
        <v>179</v>
      </c>
      <c r="C32" s="59" t="s">
        <v>106</v>
      </c>
      <c r="D32" s="66">
        <v>652.8</v>
      </c>
    </row>
    <row r="33" spans="2:4" ht="60">
      <c r="B33" s="58" t="s">
        <v>180</v>
      </c>
      <c r="C33" s="59" t="s">
        <v>107</v>
      </c>
      <c r="D33" s="66">
        <v>491.52</v>
      </c>
    </row>
    <row r="34" spans="2:4" ht="25.5">
      <c r="B34" s="60" t="s">
        <v>181</v>
      </c>
      <c r="C34" s="59" t="s">
        <v>109</v>
      </c>
      <c r="D34" s="66">
        <v>80.64</v>
      </c>
    </row>
    <row r="35" spans="2:4" ht="38.25">
      <c r="B35" s="60" t="s">
        <v>182</v>
      </c>
      <c r="C35" s="59" t="s">
        <v>110</v>
      </c>
      <c r="D35" s="66">
        <v>80.64</v>
      </c>
    </row>
    <row r="36" spans="2:4" ht="38.25">
      <c r="B36" s="60" t="s">
        <v>183</v>
      </c>
      <c r="C36" s="59" t="s">
        <v>111</v>
      </c>
      <c r="D36" s="66">
        <v>107.52</v>
      </c>
    </row>
    <row r="37" spans="2:4" ht="38.25">
      <c r="B37" s="60" t="s">
        <v>184</v>
      </c>
      <c r="C37" s="59" t="s">
        <v>112</v>
      </c>
      <c r="D37" s="66">
        <v>107.52</v>
      </c>
    </row>
    <row r="38" spans="2:4" ht="25.5">
      <c r="B38" s="60" t="s">
        <v>185</v>
      </c>
      <c r="C38" s="59" t="s">
        <v>113</v>
      </c>
      <c r="D38" s="66">
        <v>92.16</v>
      </c>
    </row>
    <row r="39" spans="2:4" ht="38.25">
      <c r="B39" s="60" t="s">
        <v>186</v>
      </c>
      <c r="C39" s="59" t="s">
        <v>114</v>
      </c>
      <c r="D39" s="66">
        <v>92.16</v>
      </c>
    </row>
    <row r="40" spans="2:4" ht="38.25">
      <c r="B40" s="60" t="s">
        <v>187</v>
      </c>
      <c r="C40" s="59" t="s">
        <v>115</v>
      </c>
      <c r="D40" s="66">
        <v>128.64</v>
      </c>
    </row>
    <row r="41" spans="2:4" ht="38.25">
      <c r="B41" s="60" t="s">
        <v>188</v>
      </c>
      <c r="C41" s="59" t="s">
        <v>116</v>
      </c>
      <c r="D41" s="66">
        <v>128.64</v>
      </c>
    </row>
    <row r="42" spans="2:4" ht="25.5">
      <c r="B42" s="60" t="s">
        <v>189</v>
      </c>
      <c r="C42" s="59" t="s">
        <v>117</v>
      </c>
      <c r="D42" s="66">
        <v>107.52</v>
      </c>
    </row>
    <row r="43" spans="2:4" ht="38.25">
      <c r="B43" s="60" t="s">
        <v>190</v>
      </c>
      <c r="C43" s="59" t="s">
        <v>118</v>
      </c>
      <c r="D43" s="66">
        <v>107.52</v>
      </c>
    </row>
    <row r="44" spans="2:4" ht="38.25">
      <c r="B44" s="60" t="s">
        <v>191</v>
      </c>
      <c r="C44" s="59" t="s">
        <v>119</v>
      </c>
      <c r="D44" s="66">
        <v>149.76</v>
      </c>
    </row>
    <row r="45" spans="2:4" ht="38.25">
      <c r="B45" s="60" t="s">
        <v>192</v>
      </c>
      <c r="C45" s="59" t="s">
        <v>120</v>
      </c>
      <c r="D45" s="66">
        <v>149.76</v>
      </c>
    </row>
    <row r="46" spans="2:4" ht="25.5">
      <c r="B46" s="60" t="s">
        <v>193</v>
      </c>
      <c r="C46" s="59" t="s">
        <v>121</v>
      </c>
      <c r="D46" s="66">
        <v>142.08</v>
      </c>
    </row>
    <row r="47" spans="2:4" ht="38.25">
      <c r="B47" s="60" t="s">
        <v>194</v>
      </c>
      <c r="C47" s="59" t="s">
        <v>122</v>
      </c>
      <c r="D47" s="66">
        <v>142.08</v>
      </c>
    </row>
    <row r="48" spans="2:4" ht="38.25">
      <c r="B48" s="60" t="s">
        <v>195</v>
      </c>
      <c r="C48" s="59" t="s">
        <v>123</v>
      </c>
      <c r="D48" s="66">
        <v>226.56</v>
      </c>
    </row>
    <row r="49" spans="2:4" ht="38.25">
      <c r="B49" s="60" t="s">
        <v>196</v>
      </c>
      <c r="C49" s="59" t="s">
        <v>124</v>
      </c>
      <c r="D49" s="66">
        <v>226.56</v>
      </c>
    </row>
    <row r="50" spans="2:4" ht="30">
      <c r="B50" s="60" t="s">
        <v>197</v>
      </c>
      <c r="C50" s="59" t="s">
        <v>125</v>
      </c>
      <c r="D50" s="66">
        <v>145.92</v>
      </c>
    </row>
    <row r="51" spans="2:4" ht="45">
      <c r="B51" s="60" t="s">
        <v>198</v>
      </c>
      <c r="C51" s="59" t="s">
        <v>126</v>
      </c>
      <c r="D51" s="66">
        <v>145.92</v>
      </c>
    </row>
    <row r="52" spans="2:4" ht="38.25">
      <c r="B52" s="60" t="s">
        <v>199</v>
      </c>
      <c r="C52" s="59" t="s">
        <v>127</v>
      </c>
      <c r="D52" s="66">
        <v>226.56</v>
      </c>
    </row>
    <row r="53" spans="2:4" ht="38.25">
      <c r="B53" s="60" t="s">
        <v>200</v>
      </c>
      <c r="C53" s="59" t="s">
        <v>128</v>
      </c>
      <c r="D53" s="66">
        <v>226.56</v>
      </c>
    </row>
    <row r="54" spans="2:4" ht="25.5">
      <c r="B54" s="60" t="s">
        <v>201</v>
      </c>
      <c r="C54" s="59" t="s">
        <v>129</v>
      </c>
      <c r="D54" s="66">
        <v>176.64</v>
      </c>
    </row>
    <row r="55" spans="2:4" ht="25.5">
      <c r="B55" s="60" t="s">
        <v>202</v>
      </c>
      <c r="C55" s="59" t="s">
        <v>130</v>
      </c>
      <c r="D55" s="66">
        <v>176.64</v>
      </c>
    </row>
    <row r="56" spans="2:4" ht="25.5">
      <c r="B56" s="60" t="s">
        <v>203</v>
      </c>
      <c r="C56" s="59" t="s">
        <v>131</v>
      </c>
      <c r="D56" s="66">
        <v>259.2</v>
      </c>
    </row>
    <row r="57" spans="2:4" ht="38.25">
      <c r="B57" s="61" t="s">
        <v>204</v>
      </c>
      <c r="C57" s="62" t="s">
        <v>132</v>
      </c>
      <c r="D57" s="67">
        <v>259.2</v>
      </c>
    </row>
    <row r="58" spans="2:4" ht="25.5">
      <c r="B58" s="63" t="s">
        <v>205</v>
      </c>
      <c r="C58" s="59" t="s">
        <v>133</v>
      </c>
      <c r="D58" s="66">
        <v>111.36</v>
      </c>
    </row>
    <row r="59" spans="2:4" ht="38.25">
      <c r="B59" s="63" t="s">
        <v>206</v>
      </c>
      <c r="C59" s="59" t="s">
        <v>134</v>
      </c>
      <c r="D59" s="66">
        <v>111.36</v>
      </c>
    </row>
    <row r="60" spans="2:4" ht="38.25">
      <c r="B60" s="63" t="s">
        <v>207</v>
      </c>
      <c r="C60" s="59" t="s">
        <v>135</v>
      </c>
      <c r="D60" s="66">
        <v>168.96</v>
      </c>
    </row>
    <row r="61" spans="2:4" ht="38.25">
      <c r="B61" s="63" t="s">
        <v>208</v>
      </c>
      <c r="C61" s="59" t="s">
        <v>136</v>
      </c>
      <c r="D61" s="66">
        <v>168.96</v>
      </c>
    </row>
    <row r="62" spans="2:4" ht="25.5">
      <c r="B62" s="63" t="s">
        <v>209</v>
      </c>
      <c r="C62" s="59" t="s">
        <v>137</v>
      </c>
      <c r="D62" s="66">
        <v>138.24</v>
      </c>
    </row>
    <row r="63" spans="2:4" ht="38.25">
      <c r="B63" s="63" t="s">
        <v>210</v>
      </c>
      <c r="C63" s="59" t="s">
        <v>138</v>
      </c>
      <c r="D63" s="66">
        <v>138.24</v>
      </c>
    </row>
    <row r="64" spans="2:4" ht="38.25">
      <c r="B64" s="63" t="s">
        <v>211</v>
      </c>
      <c r="C64" s="59" t="s">
        <v>139</v>
      </c>
      <c r="D64" s="66">
        <v>193.92</v>
      </c>
    </row>
    <row r="65" spans="2:4" ht="38.25">
      <c r="B65" s="63" t="s">
        <v>212</v>
      </c>
      <c r="C65" s="59" t="s">
        <v>140</v>
      </c>
      <c r="D65" s="66">
        <v>193.92</v>
      </c>
    </row>
    <row r="66" spans="2:4" ht="25.5">
      <c r="B66" s="63" t="s">
        <v>213</v>
      </c>
      <c r="C66" s="59" t="s">
        <v>141</v>
      </c>
      <c r="D66" s="66">
        <v>161.28</v>
      </c>
    </row>
    <row r="67" spans="2:4" ht="38.25">
      <c r="B67" s="63" t="s">
        <v>214</v>
      </c>
      <c r="C67" s="59" t="s">
        <v>142</v>
      </c>
      <c r="D67" s="66">
        <v>161.28</v>
      </c>
    </row>
    <row r="68" spans="2:4" ht="38.25">
      <c r="B68" s="63" t="s">
        <v>215</v>
      </c>
      <c r="C68" s="59" t="s">
        <v>143</v>
      </c>
      <c r="D68" s="66">
        <v>222.72</v>
      </c>
    </row>
    <row r="69" spans="2:4" ht="38.25">
      <c r="B69" s="63" t="s">
        <v>216</v>
      </c>
      <c r="C69" s="59" t="s">
        <v>144</v>
      </c>
      <c r="D69" s="66">
        <v>222.72</v>
      </c>
    </row>
    <row r="70" spans="2:4" ht="25.5">
      <c r="B70" s="63" t="s">
        <v>217</v>
      </c>
      <c r="C70" s="59" t="s">
        <v>145</v>
      </c>
      <c r="D70" s="66">
        <v>230.4</v>
      </c>
    </row>
    <row r="71" spans="2:4" ht="38.25">
      <c r="B71" s="63" t="s">
        <v>218</v>
      </c>
      <c r="C71" s="59" t="s">
        <v>146</v>
      </c>
      <c r="D71" s="66">
        <v>230.4</v>
      </c>
    </row>
    <row r="72" spans="2:4" ht="38.25">
      <c r="B72" s="63" t="s">
        <v>219</v>
      </c>
      <c r="C72" s="59" t="s">
        <v>147</v>
      </c>
      <c r="D72" s="66">
        <v>314.88</v>
      </c>
    </row>
    <row r="73" spans="2:4" ht="38.25">
      <c r="B73" s="63" t="s">
        <v>220</v>
      </c>
      <c r="C73" s="59" t="s">
        <v>148</v>
      </c>
      <c r="D73" s="66">
        <v>314.88</v>
      </c>
    </row>
    <row r="74" spans="2:4" ht="30">
      <c r="B74" s="63" t="s">
        <v>221</v>
      </c>
      <c r="C74" s="59" t="s">
        <v>149</v>
      </c>
      <c r="D74" s="66">
        <v>226.56</v>
      </c>
    </row>
    <row r="75" spans="2:4" ht="45">
      <c r="B75" s="63" t="s">
        <v>222</v>
      </c>
      <c r="C75" s="59" t="s">
        <v>150</v>
      </c>
      <c r="D75" s="66">
        <v>226.56</v>
      </c>
    </row>
    <row r="76" spans="2:4" ht="38.25">
      <c r="B76" s="63" t="s">
        <v>223</v>
      </c>
      <c r="C76" s="59" t="s">
        <v>151</v>
      </c>
      <c r="D76" s="66">
        <v>359.04</v>
      </c>
    </row>
    <row r="77" spans="2:4" ht="38.25">
      <c r="B77" s="63" t="s">
        <v>224</v>
      </c>
      <c r="C77" s="59" t="s">
        <v>152</v>
      </c>
      <c r="D77" s="66">
        <v>359.04</v>
      </c>
    </row>
    <row r="78" spans="2:4" ht="25.5">
      <c r="B78" s="63" t="s">
        <v>225</v>
      </c>
      <c r="C78" s="59" t="s">
        <v>153</v>
      </c>
      <c r="D78" s="66">
        <v>236.16</v>
      </c>
    </row>
    <row r="79" spans="2:4" ht="25.5">
      <c r="B79" s="63" t="s">
        <v>226</v>
      </c>
      <c r="C79" s="59" t="s">
        <v>154</v>
      </c>
      <c r="D79" s="66">
        <v>236.16</v>
      </c>
    </row>
    <row r="80" spans="2:4" ht="25.5">
      <c r="B80" s="63" t="s">
        <v>227</v>
      </c>
      <c r="C80" s="59" t="s">
        <v>155</v>
      </c>
      <c r="D80" s="66">
        <v>387.84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Markovski</dc:creator>
  <cp:keywords/>
  <dc:description/>
  <cp:lastModifiedBy>kalugina</cp:lastModifiedBy>
  <cp:lastPrinted>2024-02-15T09:30:55Z</cp:lastPrinted>
  <dcterms:created xsi:type="dcterms:W3CDTF">2021-04-16T08:52:42Z</dcterms:created>
  <dcterms:modified xsi:type="dcterms:W3CDTF">2024-07-02T12:08:19Z</dcterms:modified>
  <cp:category/>
  <cp:version/>
  <cp:contentType/>
  <cp:contentStatus/>
</cp:coreProperties>
</file>