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<sst xmlns="http://schemas.openxmlformats.org/spreadsheetml/2006/main" count="151" uniqueCount="119">
  <si>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</si>
  <si>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</si>
  <si>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</si>
  <si>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</si>
  <si>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</si>
  <si>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</si>
  <si>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</si>
  <si>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</si>
  <si>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</si>
  <si>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</si>
  <si>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</si>
  <si>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</si>
  <si>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</si>
  <si>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</si>
  <si>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</si>
  <si>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</si>
  <si>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</si>
  <si>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</si>
  <si>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</si>
  <si>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</si>
  <si>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</si>
  <si>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</si>
  <si>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</si>
  <si>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</si>
  <si>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</si>
  <si>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</si>
  <si>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</si>
  <si>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</si>
  <si>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</si>
  <si>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</si>
  <si>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</si>
  <si>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</si>
  <si>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</si>
  <si>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</si>
  <si>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</si>
  <si>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</si>
  <si>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</si>
  <si>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</si>
  <si>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</si>
  <si>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</si>
  <si>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</si>
  <si>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</si>
  <si>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</si>
  <si>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</si>
  <si>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</si>
  <si>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</si>
  <si>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</si>
  <si>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</si>
  <si>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</si>
  <si>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</si>
  <si>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</si>
  <si>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</si>
  <si>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</si>
  <si>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</si>
  <si>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</si>
  <si>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</si>
  <si>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</si>
  <si>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</si>
  <si>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</si>
  <si>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</si>
  <si>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</si>
  <si>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</si>
  <si>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</si>
  <si>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</si>
  <si>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</si>
  <si>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</si>
  <si>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</si>
  <si>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</si>
  <si>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</si>
  <si>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</si>
  <si>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</si>
  <si>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</si>
  <si>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</si>
  <si>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</si>
  <si>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</si>
  <si>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</si>
  <si>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</si>
  <si>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</si>
  <si>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</si>
  <si>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</si>
  <si>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</si>
  <si>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</si>
  <si>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</si>
  <si>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</si>
  <si>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</si>
  <si>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</si>
  <si>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</si>
  <si>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</si>
  <si>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</si>
  <si>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</si>
  <si>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</si>
  <si>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</si>
  <si>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</si>
  <si>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</si>
  <si>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</si>
  <si>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</si>
  <si>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</si>
  <si>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</si>
  <si>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</si>
  <si>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</si>
  <si>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</si>
  <si>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</si>
  <si>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</si>
  <si>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</si>
  <si>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</si>
  <si>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</si>
  <si>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Молодечно</t>
  </si>
  <si>
    <t>инспектора Молодеченского межрайонного отдела Минского областного управления Манешкина Никиты Владимировича,</t>
  </si>
  <si>
    <t>действующего на основании доверенности  № 56-12/2023 от 22.12.2023 г. с одной стороны, и</t>
  </si>
  <si>
    <t xml:space="preserve">Минское областное управление
Департамента по надзору за безопасным ведением работ 
в промышленности Министерства по чрезвычайным 
ситуациям Республики Беларусь 
</t>
  </si>
  <si>
    <t>220108 
г. Минск, ул. Казинца, д. 86, корп. 1</t>
  </si>
  <si>
    <t>р/с: BY61АКВВ36429000032530000000
БИК: AKBBBY2Х 
ЦБУ № 527 ОАО «АСБ Беларусбанк»
г. Минск, ул. Воронянского, 7а</t>
  </si>
  <si>
    <t>УНП 100061974
ОКПО 00015482</t>
  </si>
  <si>
    <t>Ведущий государственный инспектор</t>
  </si>
  <si>
    <t>Молодеченского межрайонного отдела</t>
  </si>
  <si>
    <t>Минского областного управления Госпромнадзора</t>
  </si>
  <si>
    <t>Н.В.Манешкин</t>
  </si>
  <si>
    <t>Ведущий государственный инспектор
Молодеченского межрайонного отдела
Минского областного управления Госпромнадзора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</si>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</sst>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7" fillId="33" borderId="0" xfId="0" applyNumberFormat="1" applyFont="1" applyFill="1" applyAlignment="1" applyProtection="1" quotePrefix="1">
      <alignment horizontal="right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horizontal="left" wrapText="1"/>
      <protection hidden="1" locked="0"/>
    </xf>
    <xf numFmtId="0" fontId="59" fillId="0" borderId="0" xfId="0" applyFont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wrapText="1"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14" fontId="58" fillId="33" borderId="0" xfId="0" applyNumberFormat="1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60" fillId="33" borderId="0" xfId="0" applyFont="1" applyFill="1" applyAlignment="1" applyProtection="1">
      <alignment wrapText="1"/>
      <protection hidden="1"/>
    </xf>
    <xf numFmtId="0" fontId="63" fillId="33" borderId="0" xfId="0" applyFont="1" applyFill="1" applyAlignment="1" applyProtection="1">
      <alignment horizontal="center" wrapText="1"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2" fillId="33" borderId="0" xfId="0" applyFont="1" applyFill="1" applyAlignment="1" applyProtection="1">
      <alignment vertical="center"/>
      <protection hidden="1" locked="0"/>
    </xf>
    <xf numFmtId="0" fontId="59" fillId="33" borderId="0" xfId="0" applyFont="1" applyFill="1" applyAlignment="1" applyProtection="1">
      <alignment horizontal="center" wrapText="1"/>
      <protection hidden="1"/>
    </xf>
    <xf numFmtId="0" fontId="59" fillId="33" borderId="0" xfId="0" applyFont="1" applyFill="1" applyBorder="1" applyAlignment="1" applyProtection="1">
      <alignment wrapText="1"/>
      <protection hidden="1"/>
    </xf>
    <xf numFmtId="0" fontId="60" fillId="33" borderId="0" xfId="0" applyFont="1" applyFill="1" applyAlignment="1" applyProtection="1">
      <alignment vertical="top" wrapText="1"/>
      <protection hidden="1"/>
    </xf>
    <xf numFmtId="0" fontId="57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49" fontId="57" fillId="33" borderId="0" xfId="0" applyNumberFormat="1" applyFont="1" applyFill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Alignment="1" applyProtection="1">
      <alignment vertical="top"/>
      <protection hidden="1"/>
    </xf>
    <xf numFmtId="9" fontId="60" fillId="33" borderId="0" xfId="56" applyFont="1" applyFill="1" applyAlignment="1" applyProtection="1">
      <alignment/>
      <protection hidden="1" locked="0"/>
    </xf>
    <xf numFmtId="9" fontId="57" fillId="0" borderId="0" xfId="56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9" fontId="57" fillId="0" borderId="0" xfId="56" applyFont="1" applyAlignment="1" applyProtection="1">
      <alignment vertical="top"/>
      <protection hidden="1" locked="0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vertical="top" wrapText="1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60" fillId="33" borderId="10" xfId="0" applyFont="1" applyFill="1" applyBorder="1" applyAlignment="1" applyProtection="1">
      <alignment horizontal="center"/>
      <protection hidden="1"/>
    </xf>
    <xf numFmtId="0" fontId="60" fillId="33" borderId="0" xfId="0" applyFont="1" applyFill="1" applyAlignment="1" applyProtection="1">
      <alignment vertical="center"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10" xfId="0" applyFont="1" applyFill="1" applyBorder="1" applyAlignment="1" applyProtection="1">
      <alignment horizontal="left" vertical="top" wrapText="1"/>
      <protection hidden="1"/>
    </xf>
    <xf numFmtId="0" fontId="65" fillId="0" borderId="1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57" fillId="0" borderId="0" xfId="0" applyFont="1" applyFill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0" borderId="10" xfId="0" applyFont="1" applyFill="1" applyBorder="1" applyAlignment="1" applyProtection="1">
      <alignment horizontal="left"/>
      <protection hidden="1"/>
    </xf>
    <xf numFmtId="0" fontId="66" fillId="33" borderId="12" xfId="0" applyFont="1" applyFill="1" applyBorder="1" applyAlignment="1" applyProtection="1">
      <alignment horizontal="left" vertical="top"/>
      <protection hidden="1"/>
    </xf>
    <xf numFmtId="0" fontId="65" fillId="33" borderId="13" xfId="0" applyFont="1" applyFill="1" applyBorder="1" applyAlignment="1" applyProtection="1">
      <alignment horizontal="center" vertical="top" wrapText="1"/>
      <protection hidden="1"/>
    </xf>
    <xf numFmtId="0" fontId="60" fillId="34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2" fontId="59" fillId="33" borderId="17" xfId="0" applyNumberFormat="1" applyFont="1" applyFill="1" applyBorder="1" applyAlignment="1" applyProtection="1">
      <alignment horizontal="center" vertical="center"/>
      <protection hidden="1"/>
    </xf>
    <xf numFmtId="2" fontId="59" fillId="33" borderId="18" xfId="0" applyNumberFormat="1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0" fillId="34" borderId="10" xfId="0" applyFont="1" applyFill="1" applyBorder="1" applyAlignment="1" applyProtection="1">
      <alignment horizontal="left" wrapText="1"/>
      <protection hidden="1" locked="0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33" borderId="0" xfId="0" applyFont="1" applyFill="1" applyBorder="1" applyAlignment="1" applyProtection="1">
      <alignment horizontal="left" vertical="top"/>
      <protection hidden="1"/>
    </xf>
    <xf numFmtId="0" fontId="60" fillId="33" borderId="10" xfId="0" applyFont="1" applyFill="1" applyBorder="1" applyAlignment="1" applyProtection="1">
      <alignment horizontal="center"/>
      <protection hidden="1" locked="0"/>
    </xf>
    <xf numFmtId="0" fontId="60" fillId="34" borderId="10" xfId="0" applyFont="1" applyFill="1" applyBorder="1" applyAlignment="1" applyProtection="1">
      <alignment horizontal="left" vertical="top" wrapText="1"/>
      <protection hidden="1" locked="0"/>
    </xf>
    <xf numFmtId="0" fontId="60" fillId="33" borderId="0" xfId="0" applyFont="1" applyFill="1" applyAlignment="1" applyProtection="1">
      <alignment horizontal="left" vertical="center" wrapText="1"/>
      <protection hidden="1"/>
    </xf>
    <xf numFmtId="0" fontId="60" fillId="33" borderId="10" xfId="0" applyFont="1" applyFill="1" applyBorder="1" applyAlignment="1" applyProtection="1">
      <alignment horizontal="left" wrapText="1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5" fillId="33" borderId="19" xfId="0" applyFont="1" applyFill="1" applyBorder="1" applyAlignment="1" applyProtection="1">
      <alignment horizontal="center" vertical="center" wrapText="1"/>
      <protection hidden="1"/>
    </xf>
    <xf numFmtId="0" fontId="65" fillId="33" borderId="20" xfId="0" applyFont="1" applyFill="1" applyBorder="1" applyAlignment="1" applyProtection="1">
      <alignment horizontal="center" vertical="center" wrapText="1"/>
      <protection hidden="1"/>
    </xf>
    <xf numFmtId="0" fontId="65" fillId="33" borderId="21" xfId="0" applyFont="1" applyFill="1" applyBorder="1" applyAlignment="1" applyProtection="1">
      <alignment horizontal="center" vertical="center" wrapText="1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22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9" fillId="33" borderId="22" xfId="0" applyFont="1" applyFill="1" applyBorder="1" applyAlignment="1" applyProtection="1">
      <alignment horizontal="center" vertical="center"/>
      <protection hidden="1"/>
    </xf>
    <xf numFmtId="0" fontId="59" fillId="33" borderId="15" xfId="0" applyFont="1" applyFill="1" applyBorder="1" applyAlignment="1" applyProtection="1">
      <alignment horizontal="center" vertical="center"/>
      <protection hidden="1"/>
    </xf>
    <xf numFmtId="0" fontId="59" fillId="33" borderId="16" xfId="0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65" fillId="33" borderId="23" xfId="0" applyFont="1" applyFill="1" applyBorder="1" applyAlignment="1" applyProtection="1">
      <alignment horizontal="center" vertical="top" wrapText="1"/>
      <protection hidden="1"/>
    </xf>
    <xf numFmtId="0" fontId="65" fillId="33" borderId="24" xfId="0" applyFont="1" applyFill="1" applyBorder="1" applyAlignment="1" applyProtection="1">
      <alignment horizontal="center" vertical="top" wrapText="1"/>
      <protection hidden="1"/>
    </xf>
    <xf numFmtId="0" fontId="65" fillId="33" borderId="25" xfId="0" applyFont="1" applyFill="1" applyBorder="1" applyAlignment="1" applyProtection="1">
      <alignment horizontal="center" vertical="top" wrapText="1"/>
      <protection hidden="1"/>
    </xf>
    <xf numFmtId="0" fontId="65" fillId="33" borderId="26" xfId="0" applyFont="1" applyFill="1" applyBorder="1" applyAlignment="1" applyProtection="1">
      <alignment horizontal="center" vertical="top" wrapText="1"/>
      <protection hidden="1"/>
    </xf>
    <xf numFmtId="0" fontId="69" fillId="34" borderId="0" xfId="0" applyFont="1" applyFill="1" applyBorder="1" applyAlignment="1" applyProtection="1">
      <alignment horizontal="left" wrapText="1"/>
      <protection hidden="1" locked="0"/>
    </xf>
    <xf numFmtId="0" fontId="65" fillId="33" borderId="27" xfId="0" applyFont="1" applyFill="1" applyBorder="1" applyAlignment="1" applyProtection="1">
      <alignment horizontal="center" vertical="center" wrapText="1"/>
      <protection hidden="1"/>
    </xf>
    <xf numFmtId="0" fontId="65" fillId="33" borderId="12" xfId="0" applyFont="1" applyFill="1" applyBorder="1" applyAlignment="1" applyProtection="1">
      <alignment horizontal="center" vertical="center" wrapText="1"/>
      <protection hidden="1"/>
    </xf>
    <xf numFmtId="0" fontId="65" fillId="33" borderId="28" xfId="0" applyFont="1" applyFill="1" applyBorder="1" applyAlignment="1" applyProtection="1">
      <alignment horizontal="center" vertical="center" wrapText="1"/>
      <protection hidden="1"/>
    </xf>
    <xf numFmtId="0" fontId="65" fillId="33" borderId="29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3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top"/>
      <protection hidden="1" locked="0"/>
    </xf>
    <xf numFmtId="2" fontId="65" fillId="33" borderId="27" xfId="0" applyNumberFormat="1" applyFont="1" applyFill="1" applyBorder="1" applyAlignment="1" applyProtection="1">
      <alignment horizontal="center" vertical="center"/>
      <protection hidden="1"/>
    </xf>
    <xf numFmtId="2" fontId="65" fillId="33" borderId="12" xfId="0" applyNumberFormat="1" applyFont="1" applyFill="1" applyBorder="1" applyAlignment="1" applyProtection="1">
      <alignment horizontal="center" vertical="center"/>
      <protection hidden="1"/>
    </xf>
    <xf numFmtId="2" fontId="65" fillId="33" borderId="28" xfId="0" applyNumberFormat="1" applyFont="1" applyFill="1" applyBorder="1" applyAlignment="1" applyProtection="1">
      <alignment horizontal="center" vertical="center"/>
      <protection hidden="1"/>
    </xf>
    <xf numFmtId="2" fontId="65" fillId="33" borderId="31" xfId="0" applyNumberFormat="1" applyFont="1" applyFill="1" applyBorder="1" applyAlignment="1" applyProtection="1">
      <alignment horizontal="center" vertical="center"/>
      <protection hidden="1"/>
    </xf>
    <xf numFmtId="2" fontId="65" fillId="33" borderId="0" xfId="0" applyNumberFormat="1" applyFont="1" applyFill="1" applyBorder="1" applyAlignment="1" applyProtection="1">
      <alignment horizontal="center" vertical="center"/>
      <protection hidden="1"/>
    </xf>
    <xf numFmtId="2" fontId="65" fillId="33" borderId="32" xfId="0" applyNumberFormat="1" applyFont="1" applyFill="1" applyBorder="1" applyAlignment="1" applyProtection="1">
      <alignment horizontal="center" vertical="center"/>
      <protection hidden="1"/>
    </xf>
    <xf numFmtId="2" fontId="65" fillId="33" borderId="29" xfId="0" applyNumberFormat="1" applyFont="1" applyFill="1" applyBorder="1" applyAlignment="1" applyProtection="1">
      <alignment horizontal="center" vertical="center"/>
      <protection hidden="1"/>
    </xf>
    <xf numFmtId="2" fontId="65" fillId="33" borderId="10" xfId="0" applyNumberFormat="1" applyFont="1" applyFill="1" applyBorder="1" applyAlignment="1" applyProtection="1">
      <alignment horizontal="center" vertical="center"/>
      <protection hidden="1"/>
    </xf>
    <xf numFmtId="2" fontId="65" fillId="33" borderId="30" xfId="0" applyNumberFormat="1" applyFont="1" applyFill="1" applyBorder="1" applyAlignment="1" applyProtection="1">
      <alignment horizontal="center" vertical="center"/>
      <protection hidden="1"/>
    </xf>
    <xf numFmtId="0" fontId="70" fillId="0" borderId="12" xfId="0" applyFont="1" applyBorder="1" applyAlignment="1" applyProtection="1">
      <alignment horizontal="center"/>
      <protection hidden="1"/>
    </xf>
    <xf numFmtId="0" fontId="68" fillId="34" borderId="10" xfId="0" applyFont="1" applyFill="1" applyBorder="1" applyAlignment="1" applyProtection="1">
      <alignment horizontal="center"/>
      <protection hidden="1" locked="0"/>
    </xf>
    <xf numFmtId="0" fontId="65" fillId="33" borderId="27" xfId="0" applyFont="1" applyFill="1" applyBorder="1" applyAlignment="1" applyProtection="1">
      <alignment horizontal="center" vertical="center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28" xfId="0" applyFont="1" applyFill="1" applyBorder="1" applyAlignment="1" applyProtection="1">
      <alignment horizontal="center" vertical="center"/>
      <protection hidden="1"/>
    </xf>
    <xf numFmtId="0" fontId="65" fillId="33" borderId="31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32" xfId="0" applyFont="1" applyFill="1" applyBorder="1" applyAlignment="1" applyProtection="1">
      <alignment horizontal="center" vertical="center"/>
      <protection hidden="1"/>
    </xf>
    <xf numFmtId="0" fontId="65" fillId="33" borderId="29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3" borderId="30" xfId="0" applyFont="1" applyFill="1" applyBorder="1" applyAlignment="1" applyProtection="1">
      <alignment horizontal="center" vertical="center"/>
      <protection hidden="1"/>
    </xf>
    <xf numFmtId="0" fontId="65" fillId="33" borderId="23" xfId="0" applyFont="1" applyFill="1" applyBorder="1" applyAlignment="1" applyProtection="1">
      <alignment horizontal="center" vertical="center"/>
      <protection hidden="1"/>
    </xf>
    <xf numFmtId="0" fontId="65" fillId="33" borderId="24" xfId="0" applyFont="1" applyFill="1" applyBorder="1" applyAlignment="1" applyProtection="1">
      <alignment horizontal="center" vertical="center"/>
      <protection hidden="1"/>
    </xf>
    <xf numFmtId="0" fontId="65" fillId="33" borderId="25" xfId="0" applyFont="1" applyFill="1" applyBorder="1" applyAlignment="1" applyProtection="1">
      <alignment horizontal="center" vertical="center"/>
      <protection hidden="1"/>
    </xf>
    <xf numFmtId="2" fontId="68" fillId="33" borderId="33" xfId="0" applyNumberFormat="1" applyFont="1" applyFill="1" applyBorder="1" applyAlignment="1" applyProtection="1">
      <alignment horizontal="center"/>
      <protection hidden="1"/>
    </xf>
    <xf numFmtId="0" fontId="66" fillId="0" borderId="1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66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49" fontId="68" fillId="0" borderId="10" xfId="0" applyNumberFormat="1" applyFont="1" applyFill="1" applyBorder="1" applyAlignment="1" applyProtection="1">
      <alignment horizontal="right"/>
      <protection hidden="1"/>
    </xf>
    <xf numFmtId="0" fontId="63" fillId="33" borderId="10" xfId="0" applyFont="1" applyFill="1" applyBorder="1" applyAlignment="1" applyProtection="1" quotePrefix="1">
      <alignment horizontal="left"/>
      <protection hidden="1"/>
    </xf>
    <xf numFmtId="0" fontId="63" fillId="33" borderId="10" xfId="0" applyFont="1" applyFill="1" applyBorder="1" applyAlignment="1" applyProtection="1">
      <alignment horizontal="left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14" fontId="57" fillId="33" borderId="10" xfId="0" applyNumberFormat="1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49" fontId="58" fillId="33" borderId="10" xfId="0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65" fillId="33" borderId="34" xfId="0" applyFont="1" applyFill="1" applyBorder="1" applyAlignment="1" applyProtection="1">
      <alignment horizontal="center" vertical="center"/>
      <protection hidden="1"/>
    </xf>
    <xf numFmtId="0" fontId="65" fillId="33" borderId="20" xfId="0" applyFont="1" applyFill="1" applyBorder="1" applyAlignment="1" applyProtection="1">
      <alignment horizontal="center" vertical="center"/>
      <protection hidden="1"/>
    </xf>
    <xf numFmtId="0" fontId="65" fillId="33" borderId="21" xfId="0" applyFont="1" applyFill="1" applyBorder="1" applyAlignment="1" applyProtection="1">
      <alignment horizontal="center" vertical="center"/>
      <protection hidden="1"/>
    </xf>
    <xf numFmtId="0" fontId="69" fillId="34" borderId="10" xfId="56" applyNumberFormat="1" applyFont="1" applyFill="1" applyBorder="1" applyAlignment="1" applyProtection="1">
      <alignment horizontal="left" wrapText="1"/>
      <protection hidden="1" locked="0"/>
    </xf>
    <xf numFmtId="0" fontId="66" fillId="33" borderId="27" xfId="0" applyFont="1" applyFill="1" applyBorder="1" applyAlignment="1" applyProtection="1">
      <alignment horizontal="justify" vertical="center" wrapText="1"/>
      <protection hidden="1"/>
    </xf>
    <xf numFmtId="0" fontId="66" fillId="33" borderId="12" xfId="0" applyFont="1" applyFill="1" applyBorder="1" applyAlignment="1" applyProtection="1">
      <alignment horizontal="justify" vertical="center" wrapText="1"/>
      <protection hidden="1"/>
    </xf>
    <xf numFmtId="0" fontId="66" fillId="33" borderId="28" xfId="0" applyFont="1" applyFill="1" applyBorder="1" applyAlignment="1" applyProtection="1">
      <alignment horizontal="justify" vertical="center" wrapText="1"/>
      <protection hidden="1"/>
    </xf>
    <xf numFmtId="0" fontId="66" fillId="33" borderId="31" xfId="0" applyFont="1" applyFill="1" applyBorder="1" applyAlignment="1" applyProtection="1">
      <alignment horizontal="justify" vertical="center" wrapText="1"/>
      <protection hidden="1"/>
    </xf>
    <xf numFmtId="0" fontId="66" fillId="33" borderId="0" xfId="0" applyFont="1" applyFill="1" applyBorder="1" applyAlignment="1" applyProtection="1">
      <alignment horizontal="justify" vertical="center" wrapText="1"/>
      <protection hidden="1"/>
    </xf>
    <xf numFmtId="0" fontId="66" fillId="33" borderId="32" xfId="0" applyFont="1" applyFill="1" applyBorder="1" applyAlignment="1" applyProtection="1">
      <alignment horizontal="justify" vertical="center" wrapText="1"/>
      <protection hidden="1"/>
    </xf>
    <xf numFmtId="0" fontId="66" fillId="33" borderId="29" xfId="0" applyFont="1" applyFill="1" applyBorder="1" applyAlignment="1" applyProtection="1">
      <alignment horizontal="justify" vertical="center" wrapText="1"/>
      <protection hidden="1"/>
    </xf>
    <xf numFmtId="0" fontId="66" fillId="33" borderId="10" xfId="0" applyFont="1" applyFill="1" applyBorder="1" applyAlignment="1" applyProtection="1">
      <alignment horizontal="justify" vertical="center" wrapText="1"/>
      <protection hidden="1"/>
    </xf>
    <xf numFmtId="0" fontId="66" fillId="33" borderId="30" xfId="0" applyFont="1" applyFill="1" applyBorder="1" applyAlignment="1" applyProtection="1">
      <alignment horizontal="justify" vertical="center" wrapText="1"/>
      <protection hidden="1"/>
    </xf>
    <xf numFmtId="0" fontId="57" fillId="33" borderId="0" xfId="0" applyFont="1" applyFill="1" applyAlignment="1" applyProtection="1">
      <alignment horizontal="left" vertical="top" wrapText="1"/>
      <protection hidden="1"/>
    </xf>
    <xf numFmtId="0" fontId="58" fillId="33" borderId="11" xfId="0" applyFont="1" applyFill="1" applyBorder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23" xfId="0" applyFont="1" applyFill="1" applyBorder="1" applyAlignment="1" applyProtection="1">
      <alignment horizontal="center" vertical="center" wrapText="1"/>
      <protection hidden="1"/>
    </xf>
    <xf numFmtId="0" fontId="65" fillId="33" borderId="24" xfId="0" applyFont="1" applyFill="1" applyBorder="1" applyAlignment="1" applyProtection="1">
      <alignment horizontal="center" vertical="center" wrapText="1"/>
      <protection hidden="1"/>
    </xf>
    <xf numFmtId="0" fontId="65" fillId="33" borderId="25" xfId="0" applyFont="1" applyFill="1" applyBorder="1" applyAlignment="1" applyProtection="1">
      <alignment horizontal="center" vertical="center" wrapText="1"/>
      <protection hidden="1"/>
    </xf>
    <xf numFmtId="0" fontId="66" fillId="33" borderId="12" xfId="0" applyFont="1" applyFill="1" applyBorder="1" applyAlignment="1" applyProtection="1">
      <alignment horizontal="center" vertical="top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65" fillId="33" borderId="35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left" wrapText="1"/>
      <protection hidden="1"/>
    </xf>
    <xf numFmtId="49" fontId="58" fillId="33" borderId="11" xfId="0" applyNumberFormat="1" applyFont="1" applyFill="1" applyBorder="1" applyAlignment="1" applyProtection="1">
      <alignment horizontal="right" wrapText="1"/>
      <protection hidden="1"/>
    </xf>
    <xf numFmtId="0" fontId="65" fillId="33" borderId="26" xfId="0" applyFont="1" applyFill="1" applyBorder="1" applyAlignment="1" applyProtection="1">
      <alignment horizontal="center" vertical="center" wrapText="1"/>
      <protection hidden="1"/>
    </xf>
    <xf numFmtId="0" fontId="60" fillId="33" borderId="10" xfId="0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Normal="115" zoomScaleSheetLayoutView="100" workbookViewId="0" topLeftCell="A1">
      <selection activeCell="A7" sqref="A7:AL7"/>
    </sheetView>
  </sheetViews>
  <sheetFormatPr defaultColWidth="2.28125" defaultRowHeight="15"/>
  <cols>
    <col min="1" max="1" width="7.421875" style="26" bestFit="1" customWidth="1"/>
    <col min="2" max="10" width="2.28125" style="26" customWidth="1"/>
    <col min="11" max="11" width="5.57421875" style="26" bestFit="1" customWidth="1"/>
    <col min="12" max="12" width="3.28125" style="26" bestFit="1" customWidth="1"/>
    <col min="13" max="14" width="2.28125" style="26" customWidth="1"/>
    <col min="15" max="15" width="2.00390625" style="26" customWidth="1"/>
    <col min="16" max="18" width="2.28125" style="26" customWidth="1"/>
    <col min="19" max="20" width="2.28125" style="37" customWidth="1"/>
    <col min="21" max="22" width="2.28125" style="26" customWidth="1"/>
    <col min="23" max="23" width="1.28515625" style="26" customWidth="1"/>
    <col min="24" max="26" width="2.28125" style="26" customWidth="1"/>
    <col min="27" max="27" width="3.421875" style="26" customWidth="1"/>
    <col min="28" max="28" width="2.28125" style="26" customWidth="1"/>
    <col min="29" max="29" width="1.421875" style="26" customWidth="1"/>
    <col min="30" max="30" width="2.28125" style="26" customWidth="1"/>
    <col min="31" max="31" width="2.8515625" style="26" customWidth="1"/>
    <col min="32" max="32" width="2.421875" style="26" customWidth="1"/>
    <col min="33" max="33" width="2.28125" style="26" customWidth="1"/>
    <col min="34" max="34" width="1.7109375" style="26" customWidth="1"/>
    <col min="35" max="35" width="3.421875" style="26" customWidth="1"/>
    <col min="36" max="36" width="3.00390625" style="26" customWidth="1"/>
    <col min="37" max="37" width="2.28125" style="26" customWidth="1"/>
    <col min="38" max="38" width="2.57421875" style="26" customWidth="1"/>
    <col min="39" max="39" width="2.28125" style="30" customWidth="1"/>
    <col min="40" max="16384" width="2.28125" style="26" customWidth="1"/>
  </cols>
  <sheetData>
    <row r="1" spans="1:39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98" t="s">
        <v>71</v>
      </c>
      <c r="Q1" s="98"/>
      <c r="R1" s="98"/>
      <c r="S1" s="98"/>
      <c r="T1" s="98"/>
      <c r="U1" s="98"/>
      <c r="V1" s="99"/>
      <c r="W1" s="99"/>
      <c r="X1" s="99"/>
      <c r="Y1" s="99"/>
      <c r="Z1" s="99"/>
      <c r="AA1" s="99"/>
      <c r="AB1" s="99"/>
      <c r="AC1" s="99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24.75" customHeight="1">
      <c r="A2" s="190" t="s">
        <v>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</row>
    <row r="3" spans="1:39" ht="16.5" customHeight="1">
      <c r="A3" s="84" t="s">
        <v>106</v>
      </c>
      <c r="B3" s="84"/>
      <c r="C3" s="8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167"/>
      <c r="AE3" s="167"/>
      <c r="AF3" s="167"/>
      <c r="AG3" s="167"/>
      <c r="AH3" s="167"/>
      <c r="AI3" s="167"/>
      <c r="AJ3" s="168" t="s">
        <v>102</v>
      </c>
      <c r="AK3" s="169"/>
      <c r="AL3" s="169"/>
      <c r="AM3" s="22"/>
    </row>
    <row r="4" spans="1:39" ht="27" customHeight="1">
      <c r="A4" s="77" t="s">
        <v>100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22"/>
    </row>
    <row r="5" spans="1:39" ht="15" customHeight="1">
      <c r="A5" s="77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22"/>
    </row>
    <row r="6" spans="1:39" ht="12.75" customHeight="1">
      <c r="A6" s="77" t="s">
        <v>108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22"/>
    </row>
    <row r="7" spans="1:41" s="63" customFormat="1" ht="18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62"/>
      <c r="AO7" s="68"/>
    </row>
    <row r="8" spans="1:39" ht="8.25" customHeight="1">
      <c r="A8" s="147" t="s">
        <v>98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27"/>
    </row>
    <row r="9" spans="1:39" ht="12.75" customHeight="1">
      <c r="A9" s="83" t="s">
        <v>22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27"/>
    </row>
    <row r="10" spans="1:39" ht="24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27"/>
    </row>
    <row r="11" spans="1:39" s="29" customFormat="1" ht="9.75" customHeight="1">
      <c r="A11" s="147" t="s">
        <v>99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27"/>
    </row>
    <row r="12" spans="1:39" s="29" customFormat="1" ht="18.75" customHeight="1">
      <c r="A12" s="101" t="s">
        <v>57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27"/>
    </row>
    <row r="13" spans="1:39" s="29" customFormat="1" ht="8.25" customHeight="1">
      <c r="A13" s="137" t="s">
        <v>68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27"/>
    </row>
    <row r="14" spans="1:39" s="29" customFormat="1" ht="12" customHeight="1">
      <c r="A14" s="77" t="s">
        <v>67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27"/>
    </row>
    <row r="15" spans="1:39" s="29" customFormat="1" ht="13.5" customHeight="1">
      <c r="A15" s="90" t="s">
        <v>23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27"/>
    </row>
    <row r="16" spans="1:39" s="29" customFormat="1" ht="15">
      <c r="A16" s="77" t="s">
        <v>24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27"/>
    </row>
    <row r="17" spans="1:39" s="29" customFormat="1" ht="27.75" customHeight="1">
      <c r="A17" s="77" t="s">
        <v>26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27"/>
    </row>
    <row r="18" spans="1:39" s="29" customFormat="1" ht="13.5" customHeight="1">
      <c r="A18" s="22" t="s">
        <v>56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48">
        <v>1</v>
      </c>
      <c r="N18" s="148"/>
      <c r="O18" s="28" t="s">
        <v>25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29" customFormat="1" ht="14.25" customHeight="1">
      <c r="A19" s="77" t="s">
        <v>27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</row>
    <row r="20" spans="1:39" s="29" customFormat="1" ht="27.75" customHeight="1">
      <c r="A20" s="77" t="s">
        <v>28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</row>
    <row r="21" spans="1:39" s="29" customFormat="1" ht="12" customHeight="1">
      <c r="A21" s="90" t="s">
        <v>29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22"/>
    </row>
    <row r="22" spans="1:39" s="29" customFormat="1" ht="51" customHeight="1">
      <c r="A22" s="77" t="s">
        <v>91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</row>
    <row r="23" spans="1:39" s="29" customFormat="1" ht="14.25" customHeight="1">
      <c r="A23" s="107" t="s">
        <v>62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22"/>
    </row>
    <row r="24" spans="1:39" s="29" customFormat="1" ht="9" customHeight="1">
      <c r="A24" s="131" t="s">
        <v>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1" t="s">
        <v>31</v>
      </c>
      <c r="S24" s="132"/>
      <c r="T24" s="133"/>
      <c r="U24" s="131" t="s">
        <v>82</v>
      </c>
      <c r="V24" s="132"/>
      <c r="W24" s="132"/>
      <c r="X24" s="132"/>
      <c r="Y24" s="133"/>
      <c r="Z24" s="131" t="s">
        <v>83</v>
      </c>
      <c r="AA24" s="132"/>
      <c r="AB24" s="132"/>
      <c r="AC24" s="132"/>
      <c r="AD24" s="133"/>
      <c r="AE24" s="131" t="s">
        <v>84</v>
      </c>
      <c r="AF24" s="132"/>
      <c r="AG24" s="132"/>
      <c r="AH24" s="133"/>
      <c r="AI24" s="131" t="s">
        <v>81</v>
      </c>
      <c r="AJ24" s="132"/>
      <c r="AK24" s="132"/>
      <c r="AL24" s="133"/>
      <c r="AM24" s="14"/>
    </row>
    <row r="25" spans="1:39" s="29" customFormat="1" ht="25.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134"/>
      <c r="S25" s="135"/>
      <c r="T25" s="136"/>
      <c r="U25" s="134"/>
      <c r="V25" s="135"/>
      <c r="W25" s="135"/>
      <c r="X25" s="135"/>
      <c r="Y25" s="136"/>
      <c r="Z25" s="134"/>
      <c r="AA25" s="135"/>
      <c r="AB25" s="135"/>
      <c r="AC25" s="135"/>
      <c r="AD25" s="136"/>
      <c r="AE25" s="134"/>
      <c r="AF25" s="135"/>
      <c r="AG25" s="135"/>
      <c r="AH25" s="136"/>
      <c r="AI25" s="134"/>
      <c r="AJ25" s="135"/>
      <c r="AK25" s="135"/>
      <c r="AL25" s="136"/>
      <c r="AM25" s="14"/>
    </row>
    <row r="26" spans="1:39" s="29" customFormat="1" ht="10.5" customHeight="1">
      <c r="A26" s="179" t="s">
        <v>101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149">
        <f>M18</f>
        <v>1</v>
      </c>
      <c r="S26" s="150"/>
      <c r="T26" s="151"/>
      <c r="U26" s="138">
        <v>14.4</v>
      </c>
      <c r="V26" s="139"/>
      <c r="W26" s="139"/>
      <c r="X26" s="139"/>
      <c r="Y26" s="140"/>
      <c r="Z26" s="138">
        <f>R26*U26</f>
        <v>14.4</v>
      </c>
      <c r="AA26" s="139"/>
      <c r="AB26" s="139"/>
      <c r="AC26" s="139"/>
      <c r="AD26" s="140"/>
      <c r="AE26" s="138">
        <f>ROUND(Z26*0.2,2)</f>
        <v>2.88</v>
      </c>
      <c r="AF26" s="139"/>
      <c r="AG26" s="139"/>
      <c r="AH26" s="140"/>
      <c r="AI26" s="138">
        <f>Z26+AE26</f>
        <v>17.28</v>
      </c>
      <c r="AJ26" s="139"/>
      <c r="AK26" s="139"/>
      <c r="AL26" s="140"/>
      <c r="AM26" s="14"/>
    </row>
    <row r="27" spans="1:39" s="29" customFormat="1" ht="10.5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2"/>
      <c r="S27" s="153"/>
      <c r="T27" s="154"/>
      <c r="U27" s="141"/>
      <c r="V27" s="142"/>
      <c r="W27" s="142"/>
      <c r="X27" s="142"/>
      <c r="Y27" s="143"/>
      <c r="Z27" s="141"/>
      <c r="AA27" s="142"/>
      <c r="AB27" s="142"/>
      <c r="AC27" s="142"/>
      <c r="AD27" s="143"/>
      <c r="AE27" s="141"/>
      <c r="AF27" s="142"/>
      <c r="AG27" s="142"/>
      <c r="AH27" s="143"/>
      <c r="AI27" s="141"/>
      <c r="AJ27" s="142"/>
      <c r="AK27" s="142"/>
      <c r="AL27" s="143"/>
      <c r="AM27" s="14"/>
    </row>
    <row r="28" spans="1:39" s="29" customFormat="1" ht="9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55"/>
      <c r="S28" s="156"/>
      <c r="T28" s="157"/>
      <c r="U28" s="144"/>
      <c r="V28" s="145"/>
      <c r="W28" s="145"/>
      <c r="X28" s="145"/>
      <c r="Y28" s="146"/>
      <c r="Z28" s="144"/>
      <c r="AA28" s="145"/>
      <c r="AB28" s="145"/>
      <c r="AC28" s="145"/>
      <c r="AD28" s="146"/>
      <c r="AE28" s="144"/>
      <c r="AF28" s="145"/>
      <c r="AG28" s="145"/>
      <c r="AH28" s="146"/>
      <c r="AI28" s="144"/>
      <c r="AJ28" s="145"/>
      <c r="AK28" s="145"/>
      <c r="AL28" s="146"/>
      <c r="AM28" s="14"/>
    </row>
    <row r="29" spans="1:39" s="29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29" customFormat="1" ht="12" customHeight="1">
      <c r="A30" s="77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22"/>
      <c r="Q30" s="22"/>
      <c r="R30" s="169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22" t="s">
        <v>32</v>
      </c>
      <c r="AM30" s="22"/>
    </row>
    <row r="31" spans="1:39" s="29" customFormat="1" ht="15">
      <c r="A31" s="77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169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22"/>
      <c r="AM31" s="22"/>
    </row>
    <row r="32" spans="1:39" s="29" customFormat="1" ht="49.5" customHeight="1">
      <c r="A32" s="77" t="s">
        <v>63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</row>
    <row r="33" spans="1:39" s="29" customFormat="1" ht="25.5" customHeight="1">
      <c r="A33" s="77" t="s">
        <v>66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1:39" s="29" customFormat="1" ht="24" customHeight="1">
      <c r="A34" s="77" t="s">
        <v>64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</row>
    <row r="35" spans="1:39" s="29" customFormat="1" ht="14.25" customHeight="1">
      <c r="A35" s="77" t="s">
        <v>65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27"/>
    </row>
    <row r="36" spans="1:39" s="31" customFormat="1" ht="11.25" customHeight="1">
      <c r="A36" s="102" t="s">
        <v>35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48"/>
    </row>
    <row r="37" spans="1:39" s="29" customFormat="1" ht="11.25" customHeight="1">
      <c r="A37" s="77" t="s">
        <v>36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45"/>
    </row>
    <row r="38" spans="1:39" s="29" customFormat="1" ht="12.75" customHeight="1">
      <c r="A38" s="83" t="s">
        <v>37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1"/>
    </row>
    <row r="39" spans="1:39" s="29" customFormat="1" ht="11.25" customHeight="1">
      <c r="A39" s="83" t="s">
        <v>38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1"/>
    </row>
    <row r="40" spans="1:39" s="29" customFormat="1" ht="26.25" customHeight="1">
      <c r="A40" s="83" t="s">
        <v>97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1:39" s="29" customFormat="1" ht="40.5" customHeight="1">
      <c r="A41" s="83" t="s">
        <v>95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s="29" customFormat="1" ht="26.25" customHeight="1">
      <c r="A42" s="83" t="s">
        <v>96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1:39" s="29" customFormat="1" ht="40.5" customHeight="1">
      <c r="A43" s="83" t="s">
        <v>39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61"/>
    </row>
    <row r="44" spans="1:39" s="29" customFormat="1" ht="14.2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29" customFormat="1" ht="65.25" customHeight="1">
      <c r="A45" s="83" t="s">
        <v>104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22"/>
    </row>
    <row r="46" spans="1:39" s="29" customFormat="1" ht="12" customHeight="1">
      <c r="A46" s="83" t="s">
        <v>41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22"/>
    </row>
    <row r="47" spans="1:39" s="29" customFormat="1" ht="65.25" customHeight="1">
      <c r="A47" s="83" t="s">
        <v>94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22"/>
    </row>
    <row r="48" spans="1:39" s="29" customFormat="1" ht="26.25" customHeight="1">
      <c r="A48" s="83" t="s">
        <v>58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22"/>
    </row>
    <row r="49" spans="1:39" s="29" customFormat="1" ht="51" customHeight="1">
      <c r="A49" s="83" t="s">
        <v>89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22"/>
    </row>
    <row r="50" spans="1:39" s="29" customFormat="1" ht="42" customHeight="1">
      <c r="A50" s="83" t="s">
        <v>59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22"/>
    </row>
    <row r="51" spans="1:39" s="29" customFormat="1" ht="12" customHeight="1">
      <c r="A51" s="90" t="s">
        <v>42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22"/>
    </row>
    <row r="52" spans="1:39" ht="29.2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22"/>
    </row>
    <row r="53" spans="1:39" s="33" customFormat="1" ht="12.75" customHeight="1">
      <c r="A53" s="102" t="s">
        <v>44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22"/>
    </row>
    <row r="54" spans="1:39" ht="13.5" customHeight="1">
      <c r="A54" s="83" t="s">
        <v>92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22"/>
    </row>
    <row r="55" spans="1:39" ht="24.75" customHeight="1">
      <c r="A55" s="83" t="s">
        <v>45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22"/>
    </row>
    <row r="56" spans="1:39" ht="39.75" customHeight="1">
      <c r="A56" s="83" t="s">
        <v>46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22"/>
    </row>
    <row r="57" spans="1:39" ht="40.5" customHeight="1">
      <c r="A57" s="83" t="s">
        <v>47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22"/>
    </row>
    <row r="58" spans="1:39" ht="15.75" customHeight="1">
      <c r="A58" s="83" t="s">
        <v>48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22"/>
    </row>
    <row r="59" spans="1:39" ht="14.25" customHeight="1">
      <c r="A59" s="83" t="s">
        <v>49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22"/>
    </row>
    <row r="60" spans="1:39" ht="11.25" customHeight="1">
      <c r="A60" s="90" t="s">
        <v>50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22"/>
    </row>
    <row r="61" spans="1:39" ht="12" customHeight="1">
      <c r="A61" s="90" t="s">
        <v>52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 t="s">
        <v>51</v>
      </c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22"/>
    </row>
    <row r="62" spans="1:39" s="54" customFormat="1" ht="49.5" customHeight="1">
      <c r="A62" s="78">
        <f>A7</f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59"/>
      <c r="S62" s="47"/>
      <c r="T62" s="77" t="s">
        <v>109</v>
      </c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4"/>
    </row>
    <row r="63" spans="1:39" ht="3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46"/>
      <c r="M63" s="46"/>
      <c r="N63" s="46"/>
      <c r="O63" s="46"/>
      <c r="P63" s="46"/>
      <c r="Q63" s="46"/>
      <c r="R63" s="32"/>
      <c r="S63" s="47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ht="12.75" customHeight="1">
      <c r="A64" s="101" t="s">
        <v>55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32"/>
      <c r="S64" s="47"/>
      <c r="T64" s="77" t="s">
        <v>105</v>
      </c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22"/>
    </row>
    <row r="65" spans="1:39" ht="27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32"/>
      <c r="S65" s="47"/>
      <c r="T65" s="83" t="s">
        <v>110</v>
      </c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22"/>
    </row>
    <row r="66" spans="1:39" ht="11.25" customHeight="1">
      <c r="A66" s="101" t="s">
        <v>60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34"/>
      <c r="S66" s="47"/>
      <c r="T66" s="77" t="s">
        <v>60</v>
      </c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</row>
    <row r="67" spans="1:39" s="43" customFormat="1" ht="24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42"/>
      <c r="S67" s="53"/>
      <c r="T67" s="106" t="s">
        <v>111</v>
      </c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73"/>
    </row>
    <row r="68" spans="1:39" ht="14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32"/>
      <c r="S68" s="47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22"/>
    </row>
    <row r="69" spans="1:39" ht="13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32"/>
      <c r="S69" s="47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22"/>
    </row>
    <row r="70" spans="1:39" ht="6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32"/>
      <c r="S70" s="47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22"/>
    </row>
    <row r="71" spans="1:39" ht="20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32"/>
      <c r="S71" s="47"/>
      <c r="T71" s="106" t="s">
        <v>112</v>
      </c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22"/>
    </row>
    <row r="72" spans="1:39" ht="10.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32"/>
      <c r="S72" s="47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22"/>
    </row>
    <row r="73" spans="1:39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2"/>
      <c r="S73" s="22"/>
      <c r="T73" s="78" t="s">
        <v>117</v>
      </c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22"/>
    </row>
    <row r="74" spans="1:39" ht="23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27"/>
      <c r="S74" s="22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22"/>
    </row>
    <row r="75" spans="1:39" ht="11.25" customHeight="1">
      <c r="A75" s="27"/>
      <c r="B75" s="50" t="s">
        <v>53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22"/>
    </row>
    <row r="76" spans="1:39" ht="21" customHeight="1">
      <c r="A76" s="104"/>
      <c r="B76" s="104"/>
      <c r="C76" s="104"/>
      <c r="D76" s="104"/>
      <c r="E76" s="104"/>
      <c r="F76" s="104"/>
      <c r="G76" s="104"/>
      <c r="H76" s="27"/>
      <c r="I76" s="27"/>
      <c r="J76" s="27"/>
      <c r="K76" s="100"/>
      <c r="L76" s="100"/>
      <c r="M76" s="100"/>
      <c r="N76" s="100"/>
      <c r="O76" s="100"/>
      <c r="P76" s="100"/>
      <c r="Q76" s="100"/>
      <c r="R76" s="100"/>
      <c r="S76" s="22"/>
      <c r="T76" s="75"/>
      <c r="U76" s="75"/>
      <c r="V76" s="75"/>
      <c r="W76" s="75"/>
      <c r="X76" s="75"/>
      <c r="Y76" s="75"/>
      <c r="Z76" s="75"/>
      <c r="AA76" s="22"/>
      <c r="AB76" s="22"/>
      <c r="AC76" s="22"/>
      <c r="AD76" s="107" t="s">
        <v>116</v>
      </c>
      <c r="AE76" s="107"/>
      <c r="AF76" s="107"/>
      <c r="AG76" s="107"/>
      <c r="AH76" s="107"/>
      <c r="AI76" s="107"/>
      <c r="AJ76" s="107"/>
      <c r="AK76" s="107"/>
      <c r="AL76" s="107"/>
      <c r="AM76" s="22"/>
    </row>
    <row r="77" spans="1:39" s="36" customFormat="1" ht="12.75" customHeight="1">
      <c r="A77" s="35"/>
      <c r="B77" s="35"/>
      <c r="C77" s="50" t="s">
        <v>10</v>
      </c>
      <c r="D77" s="35"/>
      <c r="E77" s="35"/>
      <c r="F77" s="35"/>
      <c r="G77" s="35"/>
      <c r="H77" s="35"/>
      <c r="I77" s="35"/>
      <c r="J77" s="35"/>
      <c r="K77" s="24"/>
      <c r="L77" s="24" t="s">
        <v>54</v>
      </c>
      <c r="M77" s="24"/>
      <c r="N77" s="25"/>
      <c r="O77" s="24"/>
      <c r="P77" s="24"/>
      <c r="Q77" s="24"/>
      <c r="R77" s="24"/>
      <c r="S77" s="24"/>
      <c r="T77" s="24"/>
      <c r="U77" s="24"/>
      <c r="V77" s="25" t="s">
        <v>10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 t="s">
        <v>54</v>
      </c>
      <c r="AH77" s="24"/>
      <c r="AI77" s="24"/>
      <c r="AJ77" s="24"/>
      <c r="AK77" s="24"/>
      <c r="AL77" s="22"/>
      <c r="AM77" s="22"/>
    </row>
    <row r="78" spans="1:39" ht="15">
      <c r="A78" s="104"/>
      <c r="B78" s="104"/>
      <c r="C78" s="104"/>
      <c r="D78" s="104"/>
      <c r="E78" s="104"/>
      <c r="F78" s="104"/>
      <c r="G78" s="104"/>
      <c r="H78" s="104"/>
      <c r="I78" s="104"/>
      <c r="J78" s="22" t="str">
        <f>AJ3</f>
        <v>2024 г.</v>
      </c>
      <c r="K78" s="27"/>
      <c r="L78" s="27"/>
      <c r="M78" s="27"/>
      <c r="N78" s="27"/>
      <c r="O78" s="27"/>
      <c r="P78" s="27"/>
      <c r="Q78" s="27"/>
      <c r="R78" s="27"/>
      <c r="S78" s="27"/>
      <c r="T78" s="104"/>
      <c r="U78" s="104"/>
      <c r="V78" s="104"/>
      <c r="W78" s="104"/>
      <c r="X78" s="104"/>
      <c r="Y78" s="104"/>
      <c r="Z78" s="104"/>
      <c r="AA78" s="104"/>
      <c r="AB78" s="104"/>
      <c r="AC78" s="22" t="str">
        <f>AJ3</f>
        <v>2024 г.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4"/>
    </row>
    <row r="79" spans="1:39" s="54" customFormat="1" ht="15">
      <c r="A79" s="25" t="s">
        <v>11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5" t="s">
        <v>11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s="54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4" customFormat="1" ht="15" customHeight="1">
      <c r="A81" s="103" t="s">
        <v>103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18" t="s">
        <v>1</v>
      </c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3"/>
    </row>
    <row r="82" spans="1:39" s="54" customFormat="1" ht="15">
      <c r="A82" s="115" t="s">
        <v>118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6"/>
      <c r="T82" s="16"/>
      <c r="U82" s="13"/>
      <c r="V82" s="116">
        <f>A62</f>
        <v>0</v>
      </c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3"/>
    </row>
    <row r="83" spans="1:39" s="54" customFormat="1" ht="1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6"/>
      <c r="T83" s="16"/>
      <c r="U83" s="13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3"/>
    </row>
    <row r="84" spans="1:39" s="54" customFormat="1" ht="1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6"/>
      <c r="T84" s="16"/>
      <c r="U84" s="13"/>
      <c r="V84" s="20" t="s">
        <v>55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13"/>
    </row>
    <row r="85" spans="1:39" s="54" customFormat="1" ht="1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6"/>
      <c r="T85" s="16"/>
      <c r="U85" s="13"/>
      <c r="V85" s="117">
        <f>A65</f>
        <v>0</v>
      </c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3"/>
    </row>
    <row r="86" spans="1:39" s="54" customFormat="1" ht="1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6"/>
      <c r="T86" s="16"/>
      <c r="U86" s="13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3"/>
    </row>
    <row r="87" spans="1:39" s="54" customFormat="1" ht="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6"/>
      <c r="T87" s="16"/>
      <c r="U87" s="13"/>
      <c r="V87" s="97" t="s">
        <v>60</v>
      </c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13"/>
    </row>
    <row r="88" spans="1:39" s="54" customFormat="1" ht="33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6"/>
      <c r="T88" s="16"/>
      <c r="U88" s="13"/>
      <c r="V88" s="97">
        <f>A67</f>
        <v>0</v>
      </c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13"/>
    </row>
    <row r="89" spans="1:39" s="54" customFormat="1" ht="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6"/>
      <c r="T89" s="16"/>
      <c r="U89" s="13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13"/>
    </row>
    <row r="90" spans="1:39" s="54" customFormat="1" ht="1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6"/>
      <c r="T90" s="16"/>
      <c r="U90" s="13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13"/>
    </row>
    <row r="91" spans="1:39" s="54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3" t="s">
        <v>2</v>
      </c>
      <c r="O91" s="113"/>
      <c r="P91" s="113"/>
      <c r="Q91" s="113"/>
      <c r="R91" s="113"/>
      <c r="S91" s="109">
        <f>V1</f>
        <v>0</v>
      </c>
      <c r="T91" s="109"/>
      <c r="U91" s="109"/>
      <c r="V91" s="109"/>
      <c r="W91" s="109"/>
      <c r="X91" s="109"/>
      <c r="Y91" s="109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4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4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4" customFormat="1" ht="15">
      <c r="A94" s="18"/>
      <c r="B94" s="114" t="s">
        <v>76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88">
        <f>V1</f>
        <v>0</v>
      </c>
      <c r="M94" s="88"/>
      <c r="N94" s="88"/>
      <c r="O94" s="88"/>
      <c r="P94" s="88"/>
      <c r="Q94" s="88"/>
      <c r="R94" s="88"/>
      <c r="S94" s="88"/>
      <c r="T94" s="88"/>
      <c r="U94" s="14" t="s">
        <v>5</v>
      </c>
      <c r="V94" s="14"/>
      <c r="W94" s="173">
        <f>AD3</f>
        <v>0</v>
      </c>
      <c r="X94" s="173"/>
      <c r="Y94" s="173"/>
      <c r="Z94" s="173"/>
      <c r="AA94" s="173"/>
      <c r="AB94" s="55" t="str">
        <f>AJ3</f>
        <v>2024 г.</v>
      </c>
      <c r="AC94" s="67"/>
      <c r="AD94" s="39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4" customFormat="1" ht="25.5" customHeight="1">
      <c r="A95" s="69" t="s">
        <v>4</v>
      </c>
      <c r="B95" s="108"/>
      <c r="C95" s="108"/>
      <c r="D95" s="17" t="s">
        <v>4</v>
      </c>
      <c r="E95" s="91"/>
      <c r="F95" s="91"/>
      <c r="G95" s="91"/>
      <c r="H95" s="91"/>
      <c r="I95" s="91"/>
      <c r="J95" s="91"/>
      <c r="K95" s="91"/>
      <c r="L95" s="58" t="str">
        <f>AJ3</f>
        <v>2024 г.</v>
      </c>
      <c r="M95" s="66"/>
      <c r="N95" s="14"/>
      <c r="O95" s="56"/>
      <c r="P95" s="56"/>
      <c r="Q95" s="56"/>
      <c r="R95" s="56"/>
      <c r="S95" s="56"/>
      <c r="T95" s="56"/>
      <c r="U95" s="14"/>
      <c r="V95" s="14"/>
      <c r="W95" s="41"/>
      <c r="X95" s="41"/>
      <c r="Y95" s="41"/>
      <c r="Z95" s="41"/>
      <c r="AA95" s="41"/>
      <c r="AB95" s="41"/>
      <c r="AC95" s="41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4" customFormat="1" ht="33" customHeight="1">
      <c r="A96" s="125" t="s">
        <v>86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3"/>
    </row>
    <row r="97" spans="1:39" s="54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4" customFormat="1" ht="48" customHeight="1">
      <c r="A98" s="110" t="s">
        <v>78</v>
      </c>
      <c r="B98" s="111"/>
      <c r="C98" s="112"/>
      <c r="D98" s="175" t="s">
        <v>6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7"/>
      <c r="X98" s="126" t="s">
        <v>7</v>
      </c>
      <c r="Y98" s="127"/>
      <c r="Z98" s="128"/>
      <c r="AA98" s="86" t="s">
        <v>85</v>
      </c>
      <c r="AB98" s="86"/>
      <c r="AC98" s="86"/>
      <c r="AD98" s="86" t="s">
        <v>79</v>
      </c>
      <c r="AE98" s="86"/>
      <c r="AF98" s="86"/>
      <c r="AG98" s="86" t="s">
        <v>80</v>
      </c>
      <c r="AH98" s="86"/>
      <c r="AI98" s="86"/>
      <c r="AJ98" s="86" t="s">
        <v>81</v>
      </c>
      <c r="AK98" s="86"/>
      <c r="AL98" s="129"/>
      <c r="AM98" s="13"/>
    </row>
    <row r="99" spans="1:39" s="54" customFormat="1" ht="47.25" customHeight="1" thickBot="1">
      <c r="A99" s="92" t="s">
        <v>73</v>
      </c>
      <c r="B99" s="93"/>
      <c r="C99" s="94"/>
      <c r="D99" s="119" t="s">
        <v>74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1"/>
      <c r="X99" s="122">
        <f>M18</f>
        <v>1</v>
      </c>
      <c r="Y99" s="123"/>
      <c r="Z99" s="124"/>
      <c r="AA99" s="95">
        <v>14.4</v>
      </c>
      <c r="AB99" s="95"/>
      <c r="AC99" s="95"/>
      <c r="AD99" s="95">
        <f>X99*AA99</f>
        <v>14.4</v>
      </c>
      <c r="AE99" s="95"/>
      <c r="AF99" s="95"/>
      <c r="AG99" s="95">
        <f>ROUND(AD99*0.2,2)</f>
        <v>2.88</v>
      </c>
      <c r="AH99" s="95"/>
      <c r="AI99" s="95"/>
      <c r="AJ99" s="95">
        <f>AD99+AG99</f>
        <v>17.28</v>
      </c>
      <c r="AK99" s="95"/>
      <c r="AL99" s="96"/>
      <c r="AM99" s="13"/>
    </row>
    <row r="100" spans="1:39" s="54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4"/>
      <c r="AB100" s="44"/>
      <c r="AC100" s="44"/>
      <c r="AD100" s="161">
        <f>AD99</f>
        <v>14.4</v>
      </c>
      <c r="AE100" s="161"/>
      <c r="AF100" s="161"/>
      <c r="AG100" s="161">
        <f>AG99</f>
        <v>2.88</v>
      </c>
      <c r="AH100" s="161"/>
      <c r="AI100" s="161"/>
      <c r="AJ100" s="161">
        <f>AJ99</f>
        <v>17.28</v>
      </c>
      <c r="AK100" s="161"/>
      <c r="AL100" s="161"/>
      <c r="AM100" s="13"/>
    </row>
    <row r="101" spans="1:39" s="54" customFormat="1" ht="15">
      <c r="A101" s="163" t="s">
        <v>87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3"/>
    </row>
    <row r="102" spans="1:39" s="54" customFormat="1" ht="15">
      <c r="A102" s="163" t="s">
        <v>77</v>
      </c>
      <c r="B102" s="163"/>
      <c r="C102" s="163"/>
      <c r="D102" s="163"/>
      <c r="E102" s="163"/>
      <c r="F102" s="163"/>
      <c r="G102" s="163"/>
      <c r="H102" s="198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3"/>
    </row>
    <row r="103" spans="1:39" s="54" customFormat="1" ht="15">
      <c r="A103" s="14" t="s">
        <v>18</v>
      </c>
      <c r="B103" s="14"/>
      <c r="C103" s="14"/>
      <c r="D103" s="14"/>
      <c r="E103" s="14"/>
      <c r="F103" s="14"/>
      <c r="G103" s="14"/>
      <c r="H103" s="189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3"/>
    </row>
    <row r="104" spans="1:39" s="54" customFormat="1" ht="24" customHeight="1">
      <c r="A104" s="163" t="s">
        <v>88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3"/>
    </row>
    <row r="105" spans="1:39" s="54" customFormat="1" ht="15" customHeight="1">
      <c r="A105" s="163" t="s">
        <v>90</v>
      </c>
      <c r="B105" s="163"/>
      <c r="C105" s="163"/>
      <c r="D105" s="163"/>
      <c r="E105" s="163"/>
      <c r="F105" s="163"/>
      <c r="G105" s="163"/>
      <c r="H105" s="163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13"/>
    </row>
    <row r="106" spans="1:39" s="54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4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4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4" customFormat="1" ht="7.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22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3"/>
    </row>
    <row r="110" spans="1:39" s="54" customFormat="1" ht="39.75" customHeight="1">
      <c r="A110" s="79" t="s">
        <v>117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6"/>
      <c r="T110" s="15"/>
      <c r="U110" s="14"/>
      <c r="V110" s="80">
        <f>A74</f>
        <v>0</v>
      </c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13"/>
    </row>
    <row r="111" spans="1:39" s="54" customFormat="1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15"/>
      <c r="U111" s="14"/>
      <c r="V111" s="14"/>
      <c r="W111" s="14"/>
      <c r="X111" s="14"/>
      <c r="Y111" s="14"/>
      <c r="Z111" s="14"/>
      <c r="AA111" s="49" t="s">
        <v>93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4" customFormat="1" ht="12.75" customHeight="1">
      <c r="A112" s="75"/>
      <c r="B112" s="75"/>
      <c r="C112" s="75"/>
      <c r="D112" s="75"/>
      <c r="E112" s="75"/>
      <c r="F112" s="75"/>
      <c r="G112" s="75"/>
      <c r="H112" s="203"/>
      <c r="I112" s="203"/>
      <c r="J112" s="203"/>
      <c r="K112" s="79" t="s">
        <v>116</v>
      </c>
      <c r="L112" s="79"/>
      <c r="M112" s="79"/>
      <c r="N112" s="79"/>
      <c r="O112" s="79"/>
      <c r="P112" s="79"/>
      <c r="Q112" s="79"/>
      <c r="R112" s="79"/>
      <c r="S112" s="22"/>
      <c r="T112" s="15"/>
      <c r="U112" s="14"/>
      <c r="V112" s="166"/>
      <c r="W112" s="166"/>
      <c r="X112" s="166"/>
      <c r="Y112" s="166"/>
      <c r="Z112" s="166"/>
      <c r="AA112" s="166"/>
      <c r="AB112" s="166"/>
      <c r="AC112" s="166"/>
      <c r="AD112" s="165">
        <f>K76</f>
        <v>0</v>
      </c>
      <c r="AE112" s="165"/>
      <c r="AF112" s="165"/>
      <c r="AG112" s="165"/>
      <c r="AH112" s="165"/>
      <c r="AI112" s="165"/>
      <c r="AJ112" s="165"/>
      <c r="AK112" s="165"/>
      <c r="AL112" s="165"/>
      <c r="AM112" s="13"/>
    </row>
    <row r="113" spans="1:39" s="54" customFormat="1" ht="13.5" customHeight="1">
      <c r="A113" s="14"/>
      <c r="B113" s="14"/>
      <c r="C113" s="14"/>
      <c r="D113" s="14"/>
      <c r="E113" s="14" t="s">
        <v>11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2"/>
      <c r="T113" s="15"/>
      <c r="U113" s="14"/>
      <c r="V113" s="64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4" t="s">
        <v>54</v>
      </c>
      <c r="AH113" s="14"/>
      <c r="AI113" s="14"/>
      <c r="AJ113" s="14"/>
      <c r="AK113" s="14"/>
      <c r="AL113" s="14"/>
      <c r="AM113" s="13"/>
    </row>
    <row r="114" spans="1:39" s="54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4" customFormat="1" ht="1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</row>
    <row r="116" spans="1:39" s="54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4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4" customFormat="1" ht="21" customHeight="1">
      <c r="A118" s="15" t="s">
        <v>103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21</v>
      </c>
      <c r="X118" s="14"/>
      <c r="Y118" s="14"/>
      <c r="Z118" s="14"/>
      <c r="AA118" s="14"/>
      <c r="AB118" s="14"/>
      <c r="AC118" s="14"/>
      <c r="AD118" s="14"/>
      <c r="AE118" s="14"/>
      <c r="AF118" s="81">
        <f>V1</f>
        <v>0</v>
      </c>
      <c r="AG118" s="81"/>
      <c r="AH118" s="81"/>
      <c r="AI118" s="81"/>
      <c r="AJ118" s="81"/>
      <c r="AK118" s="81"/>
      <c r="AL118" s="81"/>
      <c r="AM118" s="13"/>
    </row>
    <row r="119" spans="1:39" s="54" customFormat="1" ht="19.5" customHeight="1">
      <c r="A119" s="115" t="s">
        <v>118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201">
        <f>AD3</f>
        <v>0</v>
      </c>
      <c r="AG119" s="201"/>
      <c r="AH119" s="201"/>
      <c r="AI119" s="201"/>
      <c r="AJ119" s="201"/>
      <c r="AK119" s="197" t="str">
        <f>AJ3</f>
        <v>2024 г.</v>
      </c>
      <c r="AL119" s="197"/>
      <c r="AM119" s="197"/>
    </row>
    <row r="120" spans="1:39" s="54" customFormat="1" ht="1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4" customFormat="1" ht="1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4" customFormat="1" ht="1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4" customFormat="1" ht="1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5"/>
      <c r="U123" s="14"/>
      <c r="V123" s="14"/>
      <c r="W123" s="57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4" customFormat="1" ht="1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4" customFormat="1" ht="36.75" customHeigh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4" customFormat="1" ht="7.5" customHeight="1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4" customFormat="1" ht="33" customHeight="1">
      <c r="A127" s="70" t="s">
        <v>1</v>
      </c>
      <c r="B127" s="14"/>
      <c r="C127" s="14"/>
      <c r="D127" s="14"/>
      <c r="E127" s="14"/>
      <c r="F127" s="14"/>
      <c r="G127" s="14"/>
      <c r="H127" s="14"/>
      <c r="I127" s="162">
        <f>A62</f>
        <v>0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3"/>
    </row>
    <row r="128" spans="1:39" s="54" customFormat="1" ht="24" customHeight="1">
      <c r="A128" s="70" t="s">
        <v>17</v>
      </c>
      <c r="B128" s="14"/>
      <c r="C128" s="14"/>
      <c r="D128" s="14"/>
      <c r="E128" s="14"/>
      <c r="F128" s="14"/>
      <c r="G128" s="14"/>
      <c r="H128" s="14"/>
      <c r="I128" s="85">
        <f>A65</f>
        <v>0</v>
      </c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13"/>
    </row>
    <row r="129" spans="1:39" s="54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62">
        <f>A67</f>
        <v>0</v>
      </c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3"/>
    </row>
    <row r="130" spans="1:39" s="54" customFormat="1" ht="15">
      <c r="A130" s="14"/>
      <c r="B130" s="14"/>
      <c r="C130" s="14"/>
      <c r="D130" s="14"/>
      <c r="E130" s="14"/>
      <c r="F130" s="14"/>
      <c r="G130" s="14"/>
      <c r="H130" s="14"/>
      <c r="I130" s="196" t="s">
        <v>70</v>
      </c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3"/>
    </row>
    <row r="131" spans="1:39" s="54" customFormat="1" ht="15" customHeight="1">
      <c r="A131" s="172" t="s">
        <v>69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40"/>
      <c r="T131" s="40"/>
      <c r="U131" s="171" t="str">
        <f>IF(AD3&lt;&gt;"",TEXT(CONCATENATE(AD3,AJ3),"ДД.ММ.ГГГГ")," ")</f>
        <v> </v>
      </c>
      <c r="V131" s="171"/>
      <c r="W131" s="171"/>
      <c r="X131" s="171"/>
      <c r="Y131" s="171"/>
      <c r="Z131" s="171"/>
      <c r="AA131" s="14" t="s">
        <v>19</v>
      </c>
      <c r="AB131" s="164">
        <f>V1</f>
        <v>0</v>
      </c>
      <c r="AC131" s="164"/>
      <c r="AD131" s="164"/>
      <c r="AE131" s="164"/>
      <c r="AF131" s="164"/>
      <c r="AG131" s="164"/>
      <c r="AH131" s="164"/>
      <c r="AI131" s="16"/>
      <c r="AJ131" s="16"/>
      <c r="AK131" s="16"/>
      <c r="AM131" s="13"/>
    </row>
    <row r="132" spans="1:39" s="54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4" customFormat="1" ht="48" customHeight="1">
      <c r="A133" s="199" t="s">
        <v>78</v>
      </c>
      <c r="B133" s="192"/>
      <c r="C133" s="192"/>
      <c r="D133" s="158" t="s">
        <v>6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60"/>
      <c r="X133" s="193" t="s">
        <v>7</v>
      </c>
      <c r="Y133" s="194"/>
      <c r="Z133" s="195"/>
      <c r="AA133" s="192" t="s">
        <v>85</v>
      </c>
      <c r="AB133" s="192"/>
      <c r="AC133" s="192"/>
      <c r="AD133" s="192" t="s">
        <v>79</v>
      </c>
      <c r="AE133" s="192"/>
      <c r="AF133" s="192"/>
      <c r="AG133" s="192" t="s">
        <v>80</v>
      </c>
      <c r="AH133" s="192"/>
      <c r="AI133" s="192"/>
      <c r="AJ133" s="192" t="s">
        <v>81</v>
      </c>
      <c r="AK133" s="192"/>
      <c r="AL133" s="202"/>
      <c r="AM133" s="13"/>
    </row>
    <row r="134" spans="1:39" s="54" customFormat="1" ht="30.75" customHeight="1" thickBot="1">
      <c r="A134" s="92" t="s">
        <v>73</v>
      </c>
      <c r="B134" s="93"/>
      <c r="C134" s="94"/>
      <c r="D134" s="119" t="s">
        <v>74</v>
      </c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1"/>
      <c r="X134" s="122">
        <f>M18</f>
        <v>1</v>
      </c>
      <c r="Y134" s="123"/>
      <c r="Z134" s="124"/>
      <c r="AA134" s="95">
        <v>14.4</v>
      </c>
      <c r="AB134" s="95"/>
      <c r="AC134" s="95"/>
      <c r="AD134" s="95">
        <f>X134*AA134</f>
        <v>14.4</v>
      </c>
      <c r="AE134" s="95"/>
      <c r="AF134" s="95"/>
      <c r="AG134" s="95">
        <f>ROUND(AD134*0.2,2)</f>
        <v>2.88</v>
      </c>
      <c r="AH134" s="95"/>
      <c r="AI134" s="95"/>
      <c r="AJ134" s="95">
        <f>AD134+AG134</f>
        <v>17.28</v>
      </c>
      <c r="AK134" s="95"/>
      <c r="AL134" s="96"/>
      <c r="AM134" s="13"/>
    </row>
    <row r="135" spans="1:39" s="54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4"/>
      <c r="AB135" s="44"/>
      <c r="AC135" s="44"/>
      <c r="AD135" s="161">
        <f>AD134</f>
        <v>14.4</v>
      </c>
      <c r="AE135" s="161"/>
      <c r="AF135" s="161"/>
      <c r="AG135" s="161">
        <f>AG134</f>
        <v>2.88</v>
      </c>
      <c r="AH135" s="161"/>
      <c r="AI135" s="161"/>
      <c r="AJ135" s="161">
        <f>AJ134</f>
        <v>17.28</v>
      </c>
      <c r="AK135" s="161"/>
      <c r="AL135" s="161"/>
      <c r="AM135" s="13"/>
    </row>
    <row r="136" spans="1:39" s="54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4" customFormat="1" ht="15">
      <c r="A137" s="114" t="s">
        <v>9</v>
      </c>
      <c r="B137" s="114"/>
      <c r="C137" s="114"/>
      <c r="D137" s="114"/>
      <c r="E137" s="114"/>
      <c r="F137" s="114"/>
      <c r="G137" s="114"/>
      <c r="H137" s="198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3"/>
    </row>
    <row r="138" spans="1:39" s="54" customFormat="1" ht="15">
      <c r="A138" s="114" t="s">
        <v>18</v>
      </c>
      <c r="B138" s="114"/>
      <c r="C138" s="114"/>
      <c r="D138" s="114"/>
      <c r="E138" s="114"/>
      <c r="F138" s="114"/>
      <c r="G138" s="114"/>
      <c r="H138" s="189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3"/>
    </row>
    <row r="139" spans="1:39" s="54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4" customFormat="1" ht="22.5" customHeight="1">
      <c r="A140" s="188" t="s">
        <v>75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</row>
    <row r="141" spans="1:39" s="54" customFormat="1" ht="15" customHeight="1">
      <c r="A141" s="172" t="s">
        <v>20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3"/>
    </row>
    <row r="142" spans="1:39" s="54" customFormat="1" ht="15" customHeight="1">
      <c r="A142" s="172" t="s">
        <v>72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3"/>
    </row>
    <row r="143" spans="1:39" s="54" customFormat="1" ht="9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13"/>
    </row>
    <row r="144" spans="1:39" s="54" customFormat="1" ht="15" customHeight="1">
      <c r="A144" s="22" t="s">
        <v>113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4" customFormat="1" ht="15" customHeight="1">
      <c r="A145" s="22" t="s">
        <v>114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</row>
    <row r="146" spans="1:39" s="54" customFormat="1" ht="15">
      <c r="A146" s="78" t="s">
        <v>115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15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2" t="s">
        <v>116</v>
      </c>
      <c r="AG146" s="82"/>
      <c r="AH146" s="82"/>
      <c r="AI146" s="82"/>
      <c r="AJ146" s="82"/>
      <c r="AK146" s="82"/>
      <c r="AL146" s="82"/>
      <c r="AM146" s="13"/>
    </row>
    <row r="147" spans="1:39" s="54" customFormat="1" ht="23.25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4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4" customFormat="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4" customFormat="1" ht="15">
      <c r="S150" s="65"/>
      <c r="T150" s="65"/>
    </row>
    <row r="151" spans="19:20" s="54" customFormat="1" ht="15">
      <c r="S151" s="65"/>
      <c r="T151" s="65"/>
    </row>
    <row r="152" spans="19:20" s="54" customFormat="1" ht="15">
      <c r="S152" s="65"/>
      <c r="T152" s="65"/>
    </row>
    <row r="153" s="54" customFormat="1" ht="15.75" customHeight="1"/>
    <row r="154" spans="19:20" s="54" customFormat="1" ht="15">
      <c r="S154" s="65"/>
      <c r="T154" s="65"/>
    </row>
    <row r="155" spans="19:20" s="54" customFormat="1" ht="15">
      <c r="S155" s="65"/>
      <c r="T155" s="65"/>
    </row>
    <row r="156" spans="19:20" s="54" customFormat="1" ht="15">
      <c r="S156" s="65"/>
      <c r="T156" s="65"/>
    </row>
    <row r="157" spans="19:20" s="54" customFormat="1" ht="15">
      <c r="S157" s="65"/>
      <c r="T157" s="65"/>
    </row>
    <row r="158" spans="19:20" s="54" customFormat="1" ht="15">
      <c r="S158" s="65"/>
      <c r="T158" s="65"/>
    </row>
    <row r="159" spans="19:20" s="54" customFormat="1" ht="15">
      <c r="S159" s="65"/>
      <c r="T159" s="65"/>
    </row>
    <row r="160" spans="19:20" s="54" customFormat="1" ht="15">
      <c r="S160" s="65"/>
      <c r="T160" s="65"/>
    </row>
    <row r="161" spans="19:20" s="54" customFormat="1" ht="15">
      <c r="S161" s="65"/>
      <c r="T161" s="65"/>
    </row>
    <row r="162" spans="19:20" s="54" customFormat="1" ht="15">
      <c r="S162" s="65"/>
      <c r="T162" s="65"/>
    </row>
    <row r="163" spans="19:20" s="54" customFormat="1" ht="15">
      <c r="S163" s="65"/>
      <c r="T163" s="65"/>
    </row>
    <row r="164" spans="19:20" s="54" customFormat="1" ht="15">
      <c r="S164" s="65"/>
      <c r="T164" s="65"/>
    </row>
    <row r="165" spans="19:20" s="54" customFormat="1" ht="15">
      <c r="S165" s="65"/>
      <c r="T165" s="65"/>
    </row>
    <row r="166" spans="19:20" s="54" customFormat="1" ht="15">
      <c r="S166" s="65"/>
      <c r="T166" s="65"/>
    </row>
    <row r="167" spans="19:20" s="54" customFormat="1" ht="15">
      <c r="S167" s="65"/>
      <c r="T167" s="65"/>
    </row>
    <row r="168" spans="19:20" s="54" customFormat="1" ht="15">
      <c r="S168" s="65"/>
      <c r="T168" s="65"/>
    </row>
    <row r="169" spans="19:20" s="54" customFormat="1" ht="15">
      <c r="S169" s="65"/>
      <c r="T169" s="65"/>
    </row>
    <row r="170" spans="1:39" ht="17.2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65"/>
      <c r="T170" s="65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</row>
    <row r="171" ht="15">
      <c r="AM171" s="26"/>
    </row>
    <row r="172" ht="15">
      <c r="AM172" s="26"/>
    </row>
    <row r="173" ht="19.5" customHeight="1">
      <c r="AM173" s="26"/>
    </row>
    <row r="174" ht="19.5" customHeight="1">
      <c r="AM174" s="26"/>
    </row>
    <row r="175" ht="19.5" customHeight="1">
      <c r="AM175" s="26"/>
    </row>
    <row r="176" spans="19:20" s="54" customFormat="1" ht="19.5" customHeight="1">
      <c r="S176" s="65"/>
      <c r="T176" s="65"/>
    </row>
    <row r="177" s="54" customFormat="1" ht="32.25" customHeight="1"/>
    <row r="178" s="54" customFormat="1" ht="35.25" customHeight="1"/>
    <row r="179" spans="19:20" s="54" customFormat="1" ht="66" customHeight="1">
      <c r="S179" s="65"/>
      <c r="T179" s="65"/>
    </row>
    <row r="180" s="54" customFormat="1" ht="13.5" customHeight="1"/>
    <row r="181" ht="23.25" customHeight="1">
      <c r="AM181" s="26"/>
    </row>
    <row r="182" ht="23.25" customHeight="1">
      <c r="AM182" s="26"/>
    </row>
  </sheetData>
  <sheetProtection password="CE2C" sheet="1" objects="1" scenarios="1" formatCells="0" formatColumns="0" formatRows="0" selectLockedCells="1"/>
  <mergeCells count="178"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J133:AL133"/>
    <mergeCell ref="A142:AL142"/>
    <mergeCell ref="A104:AL104"/>
    <mergeCell ref="X133:Z133"/>
    <mergeCell ref="I130:AL130"/>
    <mergeCell ref="AK119:AM119"/>
    <mergeCell ref="X134:Z134"/>
    <mergeCell ref="A105:H105"/>
    <mergeCell ref="H137:AL137"/>
    <mergeCell ref="A141:AL141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A5:AL5"/>
    <mergeCell ref="A12:K12"/>
    <mergeCell ref="R24:T25"/>
    <mergeCell ref="U24:Y25"/>
    <mergeCell ref="K31:AK31"/>
    <mergeCell ref="A7:AL7"/>
    <mergeCell ref="A16:AL16"/>
    <mergeCell ref="A26:Q28"/>
    <mergeCell ref="U131:Z131"/>
    <mergeCell ref="A131:R131"/>
    <mergeCell ref="A43:AL43"/>
    <mergeCell ref="W94:AA94"/>
    <mergeCell ref="T78:AB78"/>
    <mergeCell ref="A115:AM115"/>
    <mergeCell ref="AA99:AC99"/>
    <mergeCell ref="A56:AL56"/>
    <mergeCell ref="D98:W98"/>
    <mergeCell ref="A58:AL58"/>
    <mergeCell ref="AD3:AI3"/>
    <mergeCell ref="A37:AL37"/>
    <mergeCell ref="A38:AL38"/>
    <mergeCell ref="A23:AL23"/>
    <mergeCell ref="A17:AL17"/>
    <mergeCell ref="AJ3:AL3"/>
    <mergeCell ref="A35:L35"/>
    <mergeCell ref="A11:AL11"/>
    <mergeCell ref="U26:Y28"/>
    <mergeCell ref="A9:AL9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V112:AC112"/>
    <mergeCell ref="AJ100:AL100"/>
    <mergeCell ref="A8:AL8"/>
    <mergeCell ref="A15:AL15"/>
    <mergeCell ref="L12:AL12"/>
    <mergeCell ref="A24:Q25"/>
    <mergeCell ref="A45:AL45"/>
    <mergeCell ref="A14:AL14"/>
    <mergeCell ref="M18:N18"/>
    <mergeCell ref="Z26:AD28"/>
    <mergeCell ref="A31:J31"/>
    <mergeCell ref="R26:T28"/>
    <mergeCell ref="A10:AL10"/>
    <mergeCell ref="A19:AM19"/>
    <mergeCell ref="Z24:AD25"/>
    <mergeCell ref="A13:AL13"/>
    <mergeCell ref="AE26:AH28"/>
    <mergeCell ref="AE24:AH25"/>
    <mergeCell ref="A22:AM22"/>
    <mergeCell ref="X98:Z98"/>
    <mergeCell ref="AJ98:AL98"/>
    <mergeCell ref="M35:AL35"/>
    <mergeCell ref="A55:AL55"/>
    <mergeCell ref="AG98:AI98"/>
    <mergeCell ref="A21:AL21"/>
    <mergeCell ref="A36:AL36"/>
    <mergeCell ref="A32:AM32"/>
    <mergeCell ref="A59:AL59"/>
    <mergeCell ref="V81:AL81"/>
    <mergeCell ref="A60:AL60"/>
    <mergeCell ref="A44:K44"/>
    <mergeCell ref="D99:W99"/>
    <mergeCell ref="X99:Z99"/>
    <mergeCell ref="AD99:AF99"/>
    <mergeCell ref="AD98:AF98"/>
    <mergeCell ref="A96:AL96"/>
    <mergeCell ref="A46:AL46"/>
    <mergeCell ref="A47:AL47"/>
    <mergeCell ref="V88:AL90"/>
    <mergeCell ref="B95:C95"/>
    <mergeCell ref="S91:Y91"/>
    <mergeCell ref="A98:C98"/>
    <mergeCell ref="AG99:AI99"/>
    <mergeCell ref="N91:R91"/>
    <mergeCell ref="B94:K94"/>
    <mergeCell ref="A82:R90"/>
    <mergeCell ref="V82:AL83"/>
    <mergeCell ref="V85:AL86"/>
    <mergeCell ref="A76:G76"/>
    <mergeCell ref="A78:I78"/>
    <mergeCell ref="A74:Q74"/>
    <mergeCell ref="T66:AM66"/>
    <mergeCell ref="T67:AL70"/>
    <mergeCell ref="T71:AL72"/>
    <mergeCell ref="AD76:AL76"/>
    <mergeCell ref="A53:AL53"/>
    <mergeCell ref="A57:AL57"/>
    <mergeCell ref="A39:AL39"/>
    <mergeCell ref="A40:AM40"/>
    <mergeCell ref="A20:AM20"/>
    <mergeCell ref="A50:AL50"/>
    <mergeCell ref="A41:AM41"/>
    <mergeCell ref="A42:AM42"/>
    <mergeCell ref="A30:O30"/>
    <mergeCell ref="P1:U1"/>
    <mergeCell ref="V1:AC1"/>
    <mergeCell ref="A62:Q62"/>
    <mergeCell ref="K76:R76"/>
    <mergeCell ref="A52:AL52"/>
    <mergeCell ref="A66:Q66"/>
    <mergeCell ref="T61:AL61"/>
    <mergeCell ref="A64:Q64"/>
    <mergeCell ref="A67:Q72"/>
    <mergeCell ref="A4:AL4"/>
    <mergeCell ref="A33:AM33"/>
    <mergeCell ref="T65:AL65"/>
    <mergeCell ref="E95:K95"/>
    <mergeCell ref="A99:C99"/>
    <mergeCell ref="AJ99:AL99"/>
    <mergeCell ref="A48:AL48"/>
    <mergeCell ref="A54:AL54"/>
    <mergeCell ref="A51:AL51"/>
    <mergeCell ref="V87:AL87"/>
    <mergeCell ref="A34:AM34"/>
    <mergeCell ref="A49:AL49"/>
    <mergeCell ref="A3:C3"/>
    <mergeCell ref="A6:AL6"/>
    <mergeCell ref="I128:AL128"/>
    <mergeCell ref="AA98:AC98"/>
    <mergeCell ref="A65:Q65"/>
    <mergeCell ref="L94:T94"/>
    <mergeCell ref="A63:K63"/>
    <mergeCell ref="T62:AL62"/>
    <mergeCell ref="A61:S61"/>
    <mergeCell ref="T64:AL64"/>
    <mergeCell ref="T73:AL74"/>
    <mergeCell ref="A111:S111"/>
    <mergeCell ref="A110:R110"/>
    <mergeCell ref="V110:AL110"/>
    <mergeCell ref="A146:S146"/>
    <mergeCell ref="U146:AE146"/>
    <mergeCell ref="AF146:AL146"/>
    <mergeCell ref="K112:R112"/>
    <mergeCell ref="A81:K81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3"/>
  <rowBreaks count="2" manualBreakCount="2">
    <brk id="79" max="38" man="1"/>
    <brk id="11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171988.05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семьдесят одна тысяча девятьсот восемьдесят восемь рублей 05 копеек</v>
      </c>
    </row>
    <row r="19" spans="2:3" ht="12.75">
      <c r="B19" s="7">
        <f ca="1">ROUND((RAND()*10000000),2)</f>
        <v>1108858.27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сто восемь тысяч восемьсот пятьдесят восемь рублей 27 копеек</v>
      </c>
    </row>
    <row r="20" spans="2:3" ht="12.75">
      <c r="B20" s="7">
        <f ca="1">ROUND((RAND()*100000000),2)</f>
        <v>19266809.38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Девятнадцать миллионов двести шестьдесят шесть тысяч восемьсот девять рублей 38 копеек</v>
      </c>
    </row>
    <row r="21" spans="2:3" ht="12.75">
      <c r="B21" s="7">
        <f ca="1">ROUND((RAND()*1000000000),2)</f>
        <v>157265475.73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Сто пятьдесят семь миллионов двести шестьдесят пять тысяч четыреста семьдесят пять рублей 73 копейки</v>
      </c>
    </row>
    <row r="22" spans="2:3" ht="12.75">
      <c r="B22" s="7">
        <f ca="1">ROUND((RAND()*1000000000000),2)</f>
        <v>146738725046.96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сорок шесть миллиардов семьсот тридцать восемь миллионов семьсот двадцать пять тысяч сорок шесть рублей 96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2024-03-21T11:46:33Z</dcterms:modified>
  <cp:category/>
  <cp:version/>
  <cp:contentType/>
  <cp:contentStatus/>
</cp:coreProperties>
</file>