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20" windowWidth="9720" windowHeight="882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I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I54" i="1" s="1"/>
  <c r="AD18" i="1"/>
  <c r="AD19" i="1" s="1"/>
  <c r="AG18" i="1" l="1"/>
  <c r="AG19" i="1" s="1"/>
  <c r="I22" i="1" s="1"/>
  <c r="AJ18" i="1" l="1"/>
  <c r="AJ19" i="1" l="1"/>
  <c r="I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AA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<sst xmlns="http://schemas.openxmlformats.org/spreadsheetml/2006/main" count="75" uniqueCount="54">
  <si>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</si>
  <si>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</si>
  <si>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</si>
  <si>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</si>
  <si>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</si>
  <si>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</si>
  <si>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</si>
  <si>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</si>
  <si>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</si>
  <si>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</si>
  <si>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</si>
  <si>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</si>
  <si>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</si>
  <si>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</si>
  <si>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</si>
  <si>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</si>
  <si>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</si>
  <si>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</si>
  <si>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</si>
  <si>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№</t>
  </si>
  <si>
    <t>После проведения оплаты "Заказчик" предоставляет "Исполнителю" копию платежного поручения.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</si>
  <si>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</si>
  <si>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</si>
  <si>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</si>
  <si>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</si>
  <si>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</si>
  <si>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</si>
  <si>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Счет-фактура выписана на основании договора от</t>
  </si>
  <si>
    <t>(банковские реквизиты)</t>
  </si>
  <si>
    <t>специалист отдела проверки знаний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</si>
  <si>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</si>
  <si>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</si>
  <si>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</si>
  <si>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</si>
  <si>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</si>
  <si>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</si>
  <si>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</si>
  <si>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</si>
  <si>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</si>
  <si>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t>Т.В.Алябьева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</si>
  <si>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</si>
  <si>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Госпромнадзор
220108, г. Минск, ул. Казинца, 86/1
p/с: BY61AKBB36429000032530000000
БИК: AKBBBY2X
ЦБУ № 527 ОАО "АСБ Беларусбанк"
УНП 100061974 ОКПО 00015482</t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</si>
  <si>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</si>
  <si>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</si>
  <si>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Начальник отдела проверки знаний
Минского городского управления Госпромнадзора</t>
  </si>
  <si>
    <t>Заместитель начальника отдела проверки 
знаний - начальник сектора анализа деятельности 
по проверке знаний Минского городского 
управления Госпромнадзора</t>
  </si>
  <si>
    <t>Е.В.Путято</t>
  </si>
  <si>
    <t>Заместитель начальника Минского 
городского управления Госпромнадзора</t>
  </si>
  <si>
    <t>А.Л.Ворон</t>
  </si>
  <si>
    <t>Ф.И.О.)</t>
  </si>
  <si>
    <t>(должность)</t>
  </si>
  <si>
    <t>Настоящий акт составлен о том, что: 
ИСПОЛНИТЕЛЬ оказал услуги(у)</t>
  </si>
  <si>
    <t>1.Работа проводилась по договору №</t>
  </si>
  <si>
    <t>Произвести оплату в соответствии с условиями договора.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</si>
</sst>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left" wrapText="1"/>
      <protection hidden="1"/>
    </xf>
    <xf numFmtId="0" fontId="3" fillId="2" borderId="2" xfId="0" applyFont="1" applyFill="1" applyBorder="1" applyAlignment="1" applyProtection="1">
      <alignment horizontal="left" wrapText="1"/>
      <protection hidden="1"/>
    </xf>
    <xf numFmtId="0" fontId="2" fillId="0" borderId="0" xfId="0" applyFont="1" applyAlignment="1" applyProtection="1">
      <protection locked="0" hidden="1"/>
    </xf>
    <xf numFmtId="0" fontId="3" fillId="0" borderId="1" xfId="0" applyFont="1" applyFill="1" applyBorder="1" applyAlignment="1" applyProtection="1">
      <alignment horizontal="left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133678</xdr:colOff>
      <xdr:row>59</xdr:row>
      <xdr:rowOff>66676</xdr:rowOff>
    </xdr:from>
    <xdr:to>
      <xdr:col>11</xdr:col>
      <xdr:colOff>1963</xdr:colOff>
      <xdr:row>67</xdr:row>
      <xdr:rowOff>97528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03" y="16306801"/>
          <a:ext cx="1506999" cy="1554852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60</xdr:row>
      <xdr:rowOff>0</xdr:rowOff>
    </xdr:from>
    <xdr:to>
      <xdr:col>29</xdr:col>
      <xdr:colOff>107157</xdr:colOff>
      <xdr:row>64</xdr:row>
      <xdr:rowOff>96837</xdr:rowOff>
    </xdr:to>
    <xdr:pic>
      <xdr:nvPicPr>
        <xdr:cNvPr id="5" name="Рисунок 1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6430625"/>
          <a:ext cx="1221582" cy="858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84</xdr:row>
      <xdr:rowOff>0</xdr:rowOff>
    </xdr:from>
    <xdr:to>
      <xdr:col>18</xdr:col>
      <xdr:colOff>37420</xdr:colOff>
      <xdr:row>84</xdr:row>
      <xdr:rowOff>1543050</xdr:rowOff>
    </xdr:to>
    <xdr:pic>
      <xdr:nvPicPr>
        <xdr:cNvPr id="4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9697700"/>
          <a:ext cx="138044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84</xdr:row>
      <xdr:rowOff>0</xdr:rowOff>
    </xdr:from>
    <xdr:to>
      <xdr:col>30</xdr:col>
      <xdr:colOff>129608</xdr:colOff>
      <xdr:row>84</xdr:row>
      <xdr:rowOff>529998</xdr:rowOff>
    </xdr:to>
    <xdr:pic>
      <xdr:nvPicPr>
        <xdr:cNvPr id="6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9697700"/>
          <a:ext cx="1005908" cy="52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view="pageLayout" zoomScaleNormal="115" zoomScaleSheetLayoutView="100" workbookViewId="0">
      <selection activeCell="AA14" sqref="AA14:AG14"/>
    </sheetView>
  </sheetViews>
  <sheetFormatPr defaultColWidth="2.28515625" defaultRowHeight="15" x14ac:dyDescent="0.25"/>
  <cols>
    <col min="1" max="1" width="2.140625" style="16" customWidth="1"/>
    <col min="2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4.7109375" style="16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6" width="3" style="16" customWidth="1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79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20"/>
      <c r="Q1" s="20"/>
      <c r="R1" s="20"/>
      <c r="S1" s="20"/>
      <c r="T1" s="20"/>
      <c r="U1" s="19"/>
      <c r="V1" s="59" t="s">
        <v>1</v>
      </c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ht="24" customHeight="1" x14ac:dyDescent="0.2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20"/>
      <c r="U2" s="19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ht="18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20"/>
      <c r="U3" s="19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38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20"/>
      <c r="U4" s="19"/>
      <c r="V4" s="85" t="s">
        <v>23</v>
      </c>
      <c r="W4" s="85"/>
      <c r="X4" s="85"/>
      <c r="Y4" s="85"/>
      <c r="Z4" s="85"/>
      <c r="AA4" s="85"/>
      <c r="AB4" s="85"/>
      <c r="AC4" s="85"/>
      <c r="AD4" s="85"/>
      <c r="AE4" s="17"/>
      <c r="AF4" s="17"/>
      <c r="AG4" s="17"/>
      <c r="AH4" s="17"/>
      <c r="AI4" s="17"/>
      <c r="AJ4" s="17"/>
      <c r="AK4" s="17"/>
      <c r="AL4" s="17"/>
    </row>
    <row r="5" spans="1:38" ht="27.75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20"/>
      <c r="U5" s="19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20"/>
      <c r="U6" s="19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20"/>
      <c r="U7" s="19"/>
      <c r="V7" s="64" t="s">
        <v>24</v>
      </c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38" ht="91.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20"/>
      <c r="U8" s="19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</row>
    <row r="9" spans="1:38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20"/>
      <c r="U9" s="19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</row>
    <row r="11" spans="1:38" ht="18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86" t="s">
        <v>2</v>
      </c>
      <c r="P11" s="86"/>
      <c r="Q11" s="86"/>
      <c r="R11" s="86"/>
      <c r="S11" s="110"/>
      <c r="T11" s="110"/>
      <c r="U11" s="110"/>
      <c r="V11" s="110"/>
      <c r="W11" s="110"/>
      <c r="X11" s="110"/>
      <c r="Y11" s="110"/>
      <c r="Z11" s="110"/>
      <c r="AA11" s="110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55" t="s">
        <v>3</v>
      </c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ht="21" customHeight="1" x14ac:dyDescent="0.25">
      <c r="A13" s="37" t="s">
        <v>4</v>
      </c>
      <c r="B13" s="54"/>
      <c r="C13" s="54"/>
      <c r="D13" s="23" t="s">
        <v>4</v>
      </c>
      <c r="E13" s="54"/>
      <c r="F13" s="54"/>
      <c r="G13" s="54"/>
      <c r="H13" s="54"/>
      <c r="I13" s="54"/>
      <c r="J13" s="54"/>
      <c r="K13" s="35"/>
      <c r="L13" s="82" t="s">
        <v>42</v>
      </c>
      <c r="M13" s="82"/>
      <c r="N13" s="82"/>
      <c r="O13" s="82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81" t="s">
        <v>52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60"/>
      <c r="Q14" s="60"/>
      <c r="R14" s="60"/>
      <c r="S14" s="60"/>
      <c r="T14" s="60"/>
      <c r="U14" s="60"/>
      <c r="V14" s="60"/>
      <c r="W14" s="60"/>
      <c r="X14" s="60"/>
      <c r="Y14" s="21" t="s">
        <v>5</v>
      </c>
      <c r="Z14" s="21"/>
      <c r="AA14" s="61"/>
      <c r="AB14" s="61"/>
      <c r="AC14" s="61"/>
      <c r="AD14" s="61"/>
      <c r="AE14" s="61"/>
      <c r="AF14" s="61"/>
      <c r="AG14" s="61"/>
      <c r="AI14" s="21"/>
      <c r="AJ14" s="21"/>
      <c r="AK14" s="21"/>
      <c r="AL14" s="21"/>
    </row>
    <row r="15" spans="1:38" ht="31.5" customHeight="1" x14ac:dyDescent="0.25">
      <c r="A15" s="84" t="s">
        <v>51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66" t="s">
        <v>30</v>
      </c>
      <c r="B17" s="67"/>
      <c r="C17" s="67"/>
      <c r="D17" s="68" t="s">
        <v>6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67" t="s">
        <v>7</v>
      </c>
      <c r="Z17" s="67"/>
      <c r="AA17" s="67" t="s">
        <v>33</v>
      </c>
      <c r="AB17" s="67"/>
      <c r="AC17" s="67"/>
      <c r="AD17" s="67" t="s">
        <v>34</v>
      </c>
      <c r="AE17" s="67"/>
      <c r="AF17" s="67"/>
      <c r="AG17" s="67" t="s">
        <v>35</v>
      </c>
      <c r="AH17" s="67"/>
      <c r="AI17" s="67"/>
      <c r="AJ17" s="67" t="s">
        <v>36</v>
      </c>
      <c r="AK17" s="67"/>
      <c r="AL17" s="89"/>
    </row>
    <row r="18" spans="1:39" ht="56.25" customHeight="1" thickBot="1" x14ac:dyDescent="0.3">
      <c r="A18" s="87" t="s">
        <v>31</v>
      </c>
      <c r="B18" s="88"/>
      <c r="C18" s="88"/>
      <c r="D18" s="71" t="s">
        <v>32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58">
        <v>1</v>
      </c>
      <c r="Z18" s="58"/>
      <c r="AA18" s="49">
        <v>14.4</v>
      </c>
      <c r="AB18" s="49"/>
      <c r="AC18" s="49"/>
      <c r="AD18" s="49">
        <f>Y18*AA18</f>
        <v>14.4</v>
      </c>
      <c r="AE18" s="49"/>
      <c r="AF18" s="49"/>
      <c r="AG18" s="49">
        <f>ROUND(AD18*0.2,2)</f>
        <v>2.88</v>
      </c>
      <c r="AH18" s="49"/>
      <c r="AI18" s="49"/>
      <c r="AJ18" s="49">
        <f>AD18+AG18</f>
        <v>17.28</v>
      </c>
      <c r="AK18" s="49"/>
      <c r="AL18" s="57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3"/>
      <c r="AB19" s="33"/>
      <c r="AC19" s="33"/>
      <c r="AD19" s="56">
        <f>AD18</f>
        <v>14.4</v>
      </c>
      <c r="AE19" s="56"/>
      <c r="AF19" s="56"/>
      <c r="AG19" s="56">
        <f>AG18</f>
        <v>2.88</v>
      </c>
      <c r="AH19" s="56"/>
      <c r="AI19" s="56"/>
      <c r="AJ19" s="56">
        <f>AJ18</f>
        <v>17.28</v>
      </c>
      <c r="AK19" s="56"/>
      <c r="AL19" s="56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48" t="s">
        <v>9</v>
      </c>
      <c r="B21" s="48"/>
      <c r="C21" s="48"/>
      <c r="D21" s="48"/>
      <c r="E21" s="48"/>
      <c r="F21" s="48"/>
      <c r="G21" s="48"/>
      <c r="H21" s="48"/>
      <c r="I21" s="107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Семнадцать рублей 28 копеек</v>
      </c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I22" s="108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Два рубля 88 копеек</v>
      </c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</row>
    <row r="23" spans="1:39" x14ac:dyDescent="0.25">
      <c r="A23" s="51" t="s">
        <v>37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</row>
    <row r="24" spans="1:39" ht="15" customHeight="1" x14ac:dyDescent="0.25">
      <c r="A24" s="51" t="s">
        <v>38</v>
      </c>
      <c r="B24" s="51"/>
      <c r="C24" s="51"/>
      <c r="D24" s="51"/>
      <c r="E24" s="51"/>
      <c r="F24" s="51"/>
      <c r="G24" s="51"/>
      <c r="H24" s="51"/>
      <c r="I24" s="52"/>
      <c r="J24" s="52"/>
      <c r="K24" s="52"/>
      <c r="L24" s="52"/>
      <c r="M24" s="52"/>
      <c r="N24" s="52"/>
      <c r="O24" s="29"/>
      <c r="P24" s="53" t="s">
        <v>29</v>
      </c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44"/>
      <c r="AE24" s="44"/>
      <c r="AF24" s="44"/>
      <c r="AG24" s="44"/>
      <c r="AH24" s="44"/>
      <c r="AI24" s="44"/>
      <c r="AJ24" s="44"/>
      <c r="AK24" s="44"/>
      <c r="AL24" s="44"/>
      <c r="AM24" s="27"/>
    </row>
    <row r="25" spans="1:3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91" t="str">
        <f>VLOOKUP($I$29,A89:B91,2,0)</f>
        <v>Начальник отдела проверки знаний
Минского городского управления Госпромнадзора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31"/>
      <c r="U27" s="1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</row>
    <row r="28" spans="1:39" ht="15" customHeight="1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31"/>
      <c r="U28" s="13"/>
      <c r="V28" s="21"/>
      <c r="W28" s="21"/>
      <c r="X28" s="21"/>
      <c r="Y28" s="21"/>
      <c r="Z28" s="21"/>
      <c r="AA28" s="34" t="s">
        <v>50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44"/>
      <c r="B29" s="44"/>
      <c r="C29" s="44"/>
      <c r="D29" s="44"/>
      <c r="E29" s="44"/>
      <c r="F29" s="44"/>
      <c r="G29" s="44"/>
      <c r="H29" s="44"/>
      <c r="I29" s="83" t="s">
        <v>39</v>
      </c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31"/>
      <c r="U29" s="13"/>
      <c r="V29" s="44"/>
      <c r="W29" s="44"/>
      <c r="X29" s="44"/>
      <c r="Y29" s="44"/>
      <c r="Z29" s="44"/>
      <c r="AA29" s="44"/>
      <c r="AB29" s="44"/>
      <c r="AC29" s="44"/>
      <c r="AD29" s="90"/>
      <c r="AE29" s="90"/>
      <c r="AF29" s="90"/>
      <c r="AG29" s="90"/>
      <c r="AH29" s="90"/>
      <c r="AI29" s="90"/>
      <c r="AJ29" s="90"/>
      <c r="AK29" s="90"/>
      <c r="AL29" s="90"/>
    </row>
    <row r="30" spans="1:39" x14ac:dyDescent="0.25">
      <c r="A30" s="21"/>
      <c r="B30" s="21"/>
      <c r="C30" s="40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1"/>
      <c r="T30" s="31"/>
      <c r="U30" s="13"/>
      <c r="V30" s="21"/>
      <c r="W30" s="21"/>
      <c r="X30" s="21"/>
      <c r="Y30" s="21"/>
      <c r="Z30" s="21"/>
      <c r="AA30" s="40" t="s">
        <v>10</v>
      </c>
      <c r="AB30" s="21"/>
      <c r="AC30" s="21"/>
      <c r="AD30" s="21"/>
      <c r="AE30" s="21"/>
      <c r="AF30" s="40" t="s">
        <v>49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1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79" t="s">
        <v>43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22"/>
      <c r="T35" s="22"/>
      <c r="U35" s="21"/>
      <c r="V35" s="46" t="s">
        <v>22</v>
      </c>
      <c r="W35" s="46"/>
      <c r="X35" s="46"/>
      <c r="Y35" s="46"/>
      <c r="Z35" s="46"/>
      <c r="AA35" s="46"/>
      <c r="AB35" s="46"/>
      <c r="AC35" s="46"/>
      <c r="AD35" s="46"/>
      <c r="AE35" s="46"/>
      <c r="AF35" s="106">
        <f>S11</f>
        <v>0</v>
      </c>
      <c r="AG35" s="106"/>
      <c r="AH35" s="106"/>
      <c r="AI35" s="106"/>
      <c r="AJ35" s="106"/>
      <c r="AK35" s="106"/>
      <c r="AL35" s="106"/>
    </row>
    <row r="36" spans="1:38" ht="17.25" customHeight="1" x14ac:dyDescent="0.25">
      <c r="A36" s="80" t="s">
        <v>41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21"/>
      <c r="V36" s="21"/>
      <c r="W36" s="21"/>
      <c r="X36" s="21"/>
      <c r="Y36" s="21"/>
      <c r="Z36" s="21"/>
      <c r="AA36" s="21"/>
      <c r="AB36" s="21"/>
      <c r="AC36" s="21"/>
      <c r="AD36" s="46" t="s">
        <v>5</v>
      </c>
      <c r="AE36" s="46"/>
      <c r="AF36" s="36"/>
      <c r="AG36" s="93"/>
      <c r="AH36" s="93"/>
      <c r="AI36" s="93"/>
      <c r="AJ36" s="42" t="str">
        <f>L13</f>
        <v>2024 г.</v>
      </c>
      <c r="AK36" s="41"/>
      <c r="AL36" s="41"/>
    </row>
    <row r="37" spans="1:38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94" t="s">
        <v>1</v>
      </c>
      <c r="B44" s="94"/>
      <c r="C44" s="94"/>
      <c r="D44" s="94"/>
      <c r="E44" s="94"/>
      <c r="F44" s="94"/>
      <c r="G44" s="94"/>
      <c r="H44" s="94"/>
      <c r="I44" s="21"/>
      <c r="J44" s="21"/>
      <c r="K44" s="95">
        <f>V2</f>
        <v>0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</row>
    <row r="45" spans="1:38" ht="29.25" customHeight="1" x14ac:dyDescent="0.25">
      <c r="A45" s="98" t="s">
        <v>17</v>
      </c>
      <c r="B45" s="98"/>
      <c r="C45" s="98"/>
      <c r="D45" s="98"/>
      <c r="E45" s="98"/>
      <c r="F45" s="98"/>
      <c r="G45" s="98"/>
      <c r="H45" s="98"/>
      <c r="I45" s="98"/>
      <c r="J45" s="21"/>
      <c r="K45" s="97">
        <f>V5</f>
        <v>0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</row>
    <row r="46" spans="1:38" ht="78" customHeight="1" x14ac:dyDescent="0.25">
      <c r="A46" s="36"/>
      <c r="B46" s="21"/>
      <c r="C46" s="21"/>
      <c r="D46" s="21"/>
      <c r="E46" s="21"/>
      <c r="F46" s="21"/>
      <c r="G46" s="21"/>
      <c r="H46" s="21"/>
      <c r="I46" s="22"/>
      <c r="J46" s="22"/>
      <c r="K46" s="96">
        <f>V8</f>
        <v>0</v>
      </c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102" t="s">
        <v>28</v>
      </c>
      <c r="J47" s="102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</row>
    <row r="48" spans="1:38" x14ac:dyDescent="0.25">
      <c r="A48" s="21" t="s">
        <v>27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77">
        <f>AA14</f>
        <v>0</v>
      </c>
      <c r="V48" s="77"/>
      <c r="W48" s="77"/>
      <c r="X48" s="77"/>
      <c r="Y48" s="77"/>
      <c r="Z48" s="77"/>
      <c r="AA48" s="21" t="s">
        <v>19</v>
      </c>
      <c r="AB48" s="78">
        <f>P14</f>
        <v>0</v>
      </c>
      <c r="AC48" s="78"/>
      <c r="AD48" s="78"/>
      <c r="AE48" s="78"/>
      <c r="AF48" s="78"/>
      <c r="AG48" s="78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99" t="s">
        <v>30</v>
      </c>
      <c r="B50" s="100"/>
      <c r="C50" s="101"/>
      <c r="D50" s="68" t="s">
        <v>6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70"/>
      <c r="Y50" s="67" t="s">
        <v>7</v>
      </c>
      <c r="Z50" s="67"/>
      <c r="AA50" s="67" t="s">
        <v>33</v>
      </c>
      <c r="AB50" s="67"/>
      <c r="AC50" s="67"/>
      <c r="AD50" s="67" t="s">
        <v>34</v>
      </c>
      <c r="AE50" s="67"/>
      <c r="AF50" s="67"/>
      <c r="AG50" s="67" t="s">
        <v>35</v>
      </c>
      <c r="AH50" s="67"/>
      <c r="AI50" s="67"/>
      <c r="AJ50" s="67" t="s">
        <v>36</v>
      </c>
      <c r="AK50" s="67"/>
      <c r="AL50" s="89"/>
    </row>
    <row r="51" spans="1:38" ht="54" customHeight="1" thickBot="1" x14ac:dyDescent="0.3">
      <c r="A51" s="72" t="s">
        <v>31</v>
      </c>
      <c r="B51" s="73"/>
      <c r="C51" s="74"/>
      <c r="D51" s="75" t="s">
        <v>32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6">
        <f>Y18</f>
        <v>1</v>
      </c>
      <c r="Z51" s="76"/>
      <c r="AA51" s="49">
        <v>14.4</v>
      </c>
      <c r="AB51" s="49"/>
      <c r="AC51" s="49"/>
      <c r="AD51" s="49">
        <f>Y51*AA51</f>
        <v>14.4</v>
      </c>
      <c r="AE51" s="49"/>
      <c r="AF51" s="49"/>
      <c r="AG51" s="49">
        <f>ROUND(AD51*0.2,2)</f>
        <v>2.88</v>
      </c>
      <c r="AH51" s="49"/>
      <c r="AI51" s="49"/>
      <c r="AJ51" s="49">
        <f>AD51+AG51</f>
        <v>17.28</v>
      </c>
      <c r="AK51" s="49"/>
      <c r="AL51" s="57"/>
    </row>
    <row r="52" spans="1:38" ht="21" customHeight="1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3"/>
      <c r="AB52" s="33"/>
      <c r="AC52" s="33"/>
      <c r="AD52" s="50">
        <f>AD51</f>
        <v>14.4</v>
      </c>
      <c r="AE52" s="50"/>
      <c r="AF52" s="50"/>
      <c r="AG52" s="50">
        <f>AG51</f>
        <v>2.88</v>
      </c>
      <c r="AH52" s="50"/>
      <c r="AI52" s="50"/>
      <c r="AJ52" s="50">
        <f>AJ51</f>
        <v>17.28</v>
      </c>
      <c r="AK52" s="50"/>
      <c r="AL52" s="50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48" t="s">
        <v>9</v>
      </c>
      <c r="B54" s="48"/>
      <c r="C54" s="48"/>
      <c r="D54" s="48"/>
      <c r="E54" s="48"/>
      <c r="F54" s="48"/>
      <c r="G54" s="48"/>
      <c r="H54" s="48"/>
      <c r="I54" s="105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Семнадцать рублей 28 копеек</v>
      </c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</row>
    <row r="55" spans="1:38" x14ac:dyDescent="0.25">
      <c r="A55" s="21" t="s">
        <v>18</v>
      </c>
      <c r="B55" s="21"/>
      <c r="C55" s="21"/>
      <c r="D55" s="21"/>
      <c r="E55" s="21"/>
      <c r="F55" s="21"/>
      <c r="G55" s="21"/>
      <c r="H55" s="109"/>
      <c r="I55" s="104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Два рубля 88 копеек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ht="19.5" customHeight="1" x14ac:dyDescent="0.25">
      <c r="A57" s="21" t="s">
        <v>53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ht="23.25" customHeight="1" x14ac:dyDescent="0.25">
      <c r="A58" s="21" t="s">
        <v>20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ht="18.75" customHeight="1" x14ac:dyDescent="0.25">
      <c r="A59" s="21" t="s">
        <v>25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92" t="str">
        <f>VLOOKUP($I$29,A89:B91,2,0)</f>
        <v>Начальник отдела проверки знаний
Минского городского управления Госпромнадзора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15" customHeight="1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22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 t="str">
        <f>I29</f>
        <v>Т.В.Алябьева</v>
      </c>
      <c r="AG63" s="45"/>
      <c r="AH63" s="45"/>
      <c r="AI63" s="45"/>
      <c r="AJ63" s="45"/>
      <c r="AK63" s="45"/>
      <c r="AL63" s="45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21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34.25" hidden="1" customHeight="1" x14ac:dyDescent="0.25"/>
    <row r="89" spans="1:2" ht="28.35" hidden="1" customHeight="1" x14ac:dyDescent="0.25">
      <c r="A89" s="30" t="s">
        <v>39</v>
      </c>
      <c r="B89" s="38" t="s">
        <v>44</v>
      </c>
    </row>
    <row r="90" spans="1:2" ht="28.35" hidden="1" customHeight="1" x14ac:dyDescent="0.25">
      <c r="A90" s="39" t="s">
        <v>46</v>
      </c>
      <c r="B90" s="38" t="s">
        <v>45</v>
      </c>
    </row>
    <row r="91" spans="1:2" ht="28.35" hidden="1" customHeight="1" x14ac:dyDescent="0.25">
      <c r="A91" s="38" t="s">
        <v>48</v>
      </c>
      <c r="B91" s="38" t="s">
        <v>47</v>
      </c>
    </row>
  </sheetData>
  <sheetProtection password="CE2C" sheet="1" objects="1" scenarios="1" formatCells="0" formatColumns="0" formatRows="0" selectLockedCells="1"/>
  <mergeCells count="86">
    <mergeCell ref="I22:AL22"/>
    <mergeCell ref="I21:AL21"/>
    <mergeCell ref="A21:H21"/>
    <mergeCell ref="I55:AL55"/>
    <mergeCell ref="A54:H54"/>
    <mergeCell ref="A27:S28"/>
    <mergeCell ref="A62:S63"/>
    <mergeCell ref="AG36:AI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AD36:AE36"/>
    <mergeCell ref="A1:O1"/>
    <mergeCell ref="A2:S9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D18:X18"/>
    <mergeCell ref="AG52:AI52"/>
    <mergeCell ref="AJ51:AL51"/>
    <mergeCell ref="AJ52:AL52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V1:AL1"/>
    <mergeCell ref="AA14:AG14"/>
    <mergeCell ref="V2:AL3"/>
    <mergeCell ref="V5:AL6"/>
    <mergeCell ref="V7:AL7"/>
    <mergeCell ref="V8:AL10"/>
    <mergeCell ref="S11:AA11"/>
    <mergeCell ref="P14:X14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A14:O14"/>
    <mergeCell ref="A23:AL23"/>
    <mergeCell ref="A24:H24"/>
    <mergeCell ref="I24:N24"/>
    <mergeCell ref="P24:AC24"/>
    <mergeCell ref="AD24:AL24"/>
    <mergeCell ref="V27:AL27"/>
    <mergeCell ref="U63:AE63"/>
    <mergeCell ref="AF63:AL63"/>
    <mergeCell ref="V35:AE35"/>
    <mergeCell ref="A32:AM32"/>
    <mergeCell ref="A29:H29"/>
    <mergeCell ref="AG51:AI51"/>
    <mergeCell ref="AD52:AF52"/>
    <mergeCell ref="U48:Z48"/>
    <mergeCell ref="AB48:AG48"/>
    <mergeCell ref="V29:AC29"/>
    <mergeCell ref="AD29:AL29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9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683961.83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Шестьсот восемьдесят три тысячи девятьсот шестьдесят один рубль 83 копейки</v>
      </c>
    </row>
    <row r="19" spans="2:14" x14ac:dyDescent="0.2">
      <c r="B19" s="7">
        <f ca="1">ROUND((RAND()*10000000),2)</f>
        <v>8233396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Восемь миллионов двести тридцать три тысячи триста девяносто шесть рублей 00 копеек</v>
      </c>
    </row>
    <row r="20" spans="2:14" x14ac:dyDescent="0.2">
      <c r="B20" s="7">
        <f ca="1">ROUND((RAND()*100000000),2)</f>
        <v>46463764.399999999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Сорок шесть миллионов четыреста шестьдесят три тысячи семьсот шестьдесят четыре рубля 40 копеек</v>
      </c>
    </row>
    <row r="21" spans="2:14" x14ac:dyDescent="0.2">
      <c r="B21" s="7">
        <f ca="1">ROUND((RAND()*1000000000),2)</f>
        <v>885681175.79999995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Восемьсот восемьдесят пять миллионов шестьсот восемьдесят одна тысяча сто семьдесят пять рублей 80 копеек</v>
      </c>
    </row>
    <row r="22" spans="2:14" x14ac:dyDescent="0.2">
      <c r="B22" s="7">
        <f ca="1">ROUND((RAND()*1000000000000),2)</f>
        <v>990691173012.72998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Девятьсот девяносто миллиардов шестьсот девяносто один миллион сто семьдесят три тысячи двенадцать рублей 73 копейки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2024-04-26T07:05:40Z</dcterms:modified>
</cp:coreProperties>
</file>