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" yWindow="315" windowWidth="11670" windowHeight="946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'Лист1'!$A$3:$AM$171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</authors>
  <commentList>
    <comment ref="W6" authorId="0">
      <text>
        <r>
          <rPr>
            <sz val="9"/>
            <rFont val="Tahoma"/>
            <family val="2"/>
          </rPr>
          <t xml:space="preserve">ВЫБРАТЬ ИЗ ВЫПАДАЮЩЕГО СПИСКА УПРАВЛЕНИЕ ПО МЕСТУ ОБРАЩЕНИЯ
</t>
        </r>
      </text>
    </comment>
    <comment ref="B37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9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O150" authorId="0">
      <text>
        <r>
          <rPr>
            <sz val="9"/>
            <rFont val="Tahoma"/>
            <family val="2"/>
          </rPr>
          <t xml:space="preserve">
ВЫБРАТЬ ИЗ ВЫПАДАЮЩЕГО СПИСКА
</t>
        </r>
      </text>
    </comment>
    <comment ref="E157" authorId="0">
      <text>
        <r>
          <rPr>
            <sz val="9"/>
            <rFont val="Tahoma"/>
            <family val="2"/>
          </rPr>
          <t xml:space="preserve">
ОТРЕДАКТИРОВАТЬ ТЕКСТ ДЛЯ КАЖДОГО КОТЛА В СООТВЕТСТВИИ РЕГИСТРАЦИОННОМУ № В ПЕРВОЙ КОЛОНКЕ, ПРОВЕДЕННЫМ РАБОТАМ И ПОЛУЧЕННЫМ РЕЗУЛЬТАТАМ
ЧТОБЫ ЗАПИСЬ В ПРЕДЕЛАХ ОДНОЙ ЯЧЕЙКИ ПОШЛА С НОВОЙ СТРОКИ, НАЖМИТЕ ALT и ENTER;
ДО ПЕЧАТИ ОТРЕГУЛИРОВАТЬ ВЫСОТУ СТРОКИ</t>
        </r>
      </text>
    </comment>
    <comment ref="O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Y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L15" authorId="0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<sst xmlns="http://schemas.openxmlformats.org/spreadsheetml/2006/main" count="461" uniqueCount="357">
  <si>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</si>
  <si>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</si>
  <si>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</si>
  <si>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</si>
  <si>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</si>
  <si>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</si>
  <si>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</si>
  <si>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</si>
  <si>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</si>
  <si>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</si>
  <si>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</si>
  <si>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</si>
  <si>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</si>
  <si>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</si>
  <si>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</si>
  <si>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</si>
  <si>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</si>
  <si>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</si>
  <si>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</si>
  <si>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</si>
  <si>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</si>
  <si>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</si>
  <si>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</si>
  <si>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</si>
  <si>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</si>
  <si>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</si>
  <si>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</si>
  <si>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</si>
  <si>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</si>
  <si>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</si>
  <si>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</si>
  <si>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</si>
  <si>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</si>
  <si>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</si>
  <si>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</si>
  <si>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</si>
  <si>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</si>
  <si>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</si>
  <si>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</si>
  <si>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</si>
  <si>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</si>
  <si>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</si>
  <si>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</si>
  <si>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</si>
  <si>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</si>
  <si>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</si>
  <si>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</si>
  <si>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</si>
  <si>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</si>
  <si>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</si>
  <si>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</si>
  <si>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</si>
  <si>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</si>
  <si>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</si>
  <si>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</si>
  <si>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</si>
  <si>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</si>
  <si>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</si>
  <si>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</si>
  <si>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</si>
  <si>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</si>
  <si>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</si>
  <si>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</si>
  <si>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</si>
  <si>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</si>
  <si>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</si>
  <si>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</si>
  <si>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</si>
  <si>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</si>
  <si>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</si>
  <si>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</si>
  <si>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</si>
  <si>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</si>
  <si>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</si>
  <si>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</si>
  <si>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</si>
  <si>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</si>
  <si>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</si>
  <si>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</si>
  <si>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</si>
  <si>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</si>
  <si>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</si>
  <si>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</si>
  <si>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</si>
  <si>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</si>
  <si>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</si>
  <si>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</si>
  <si>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</si>
  <si>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</si>
  <si>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</si>
  <si>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</si>
  <si>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</si>
  <si>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</si>
  <si>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</si>
  <si>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</si>
  <si>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</si>
  <si>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</si>
  <si>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</si>
  <si>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</si>
  <si>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</si>
  <si>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</si>
  <si>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</si>
  <si>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</si>
  <si>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</si>
  <si>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</si>
  <si>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</si>
  <si>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</si>
  <si>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</si>
  <si>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</si>
  <si>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</si>
  <si>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</si>
  <si>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</si>
  <si>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</si>
  <si>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</si>
  <si>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</si>
  <si>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</si>
  <si>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</si>
  <si>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</si>
  <si>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</si>
  <si>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</si>
  <si>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</si>
  <si>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</si>
  <si>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</si>
  <si>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</si>
  <si>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</si>
  <si>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</si>
  <si>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</si>
  <si>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</si>
  <si>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</si>
  <si>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</si>
  <si>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</si>
  <si>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</si>
  <si>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</si>
  <si>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</si>
  <si>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</si>
  <si>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</si>
  <si>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</si>
  <si>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</si>
  <si>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</si>
  <si>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</si>
  <si>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</si>
  <si>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</si>
  <si>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</si>
  <si>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</si>
  <si>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</si>
  <si>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</si>
  <si>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</si>
  <si>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</si>
  <si>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</si>
  <si>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</si>
  <si>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</si>
  <si>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</si>
  <si>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</si>
  <si>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</si>
  <si>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</si>
  <si>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</si>
  <si>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</si>
  <si>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</si>
  <si>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</si>
  <si>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</si>
  <si>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</si>
  <si>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</si>
  <si>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</si>
  <si>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 xml:space="preserve">Марка или модель </t>
  </si>
  <si>
    <t>Регистрационный или заводской номер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</si>
  <si>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</si>
  <si>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</si>
  <si>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</si>
  <si>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</si>
  <si>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</si>
  <si>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</si>
  <si>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</si>
  <si>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</si>
  <si>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</si>
  <si>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</si>
  <si>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</si>
  <si>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</si>
  <si>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</si>
  <si>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</si>
  <si>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</si>
  <si>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</si>
  <si>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</si>
  <si>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</si>
  <si>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</si>
  <si>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</si>
  <si>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</si>
  <si>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</si>
  <si>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</si>
  <si>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</si>
  <si>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</si>
  <si>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</si>
  <si>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</si>
  <si>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</si>
  <si>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</si>
  <si>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</si>
  <si>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Гомельского областного     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</si>
  <si>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</si>
  <si>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</si>
  <si>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</si>
  <si>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</si>
  <si>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</si>
  <si>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</si>
  <si>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</si>
  <si>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</si>
  <si>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</si>
  <si>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</si>
  <si>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</si>
  <si>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</si>
  <si>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</si>
  <si>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</si>
  <si>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</si>
  <si>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</si>
  <si>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</si>
  <si>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</si>
  <si>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</si>
  <si>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</si>
  <si>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</si>
  <si>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</si>
  <si>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</si>
  <si>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</si>
  <si>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</si>
  <si>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</si>
  <si>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</si>
  <si>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</si>
  <si>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</si>
  <si>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</si>
  <si>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</si>
  <si>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</si>
  <si>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</si>
  <si>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</si>
  <si>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</si>
  <si>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</si>
  <si>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</si>
  <si>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</si>
  <si>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</si>
  <si>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</si>
  <si>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</si>
  <si>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</si>
  <si>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</si>
  <si>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</si>
  <si>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</si>
  <si>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</si>
  <si>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</si>
  <si>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</si>
  <si>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</si>
  <si>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</si>
  <si>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</si>
  <si>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</si>
  <si>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</si>
  <si>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</si>
  <si>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</si>
  <si>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</si>
  <si>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</si>
  <si>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</si>
  <si>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</si>
  <si>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</si>
  <si>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</si>
  <si>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</si>
  <si>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 xml:space="preserve">Поле для внесения дополнительных сведений  вместо данного текста (или скрыть строку) </t>
  </si>
  <si>
    <t>№ п/п прейскуранта</t>
  </si>
  <si>
    <t>Сумма без НДС</t>
  </si>
  <si>
    <t>просит оказать услугу по проведению осмотров и испытаний (техническому освидетельствованию) котлов/экономайзеров (по параметрам согласно паспорту объекта)</t>
  </si>
  <si>
    <t xml:space="preserve"> по долгосрочному договору №</t>
  </si>
  <si>
    <t xml:space="preserve">Представляется в </t>
  </si>
  <si>
    <t>управление Госпромнадзора</t>
  </si>
  <si>
    <t>ДОНЕСЕНИЕ</t>
  </si>
  <si>
    <t>2024г.</t>
  </si>
  <si>
    <t>Год изготовления / ввода в эксплуатацию</t>
  </si>
  <si>
    <t>Рабочее (разрешенное) давление, Мпа/ Объем, м3</t>
  </si>
  <si>
    <t>Наименование организации проводившей тех. диагностирование</t>
  </si>
  <si>
    <t>Тех. Диагн.(отчет) №, дата</t>
  </si>
  <si>
    <t>Срок след. тех.диагн.</t>
  </si>
  <si>
    <t>Техническое освидетельствование проведено</t>
  </si>
  <si>
    <t>должность ФИО</t>
  </si>
  <si>
    <t xml:space="preserve">Вид технического освидетельствования  </t>
  </si>
  <si>
    <t>НО, ВО</t>
  </si>
  <si>
    <r>
      <t>Дата проведения технического освидетельствования</t>
    </r>
    <r>
      <rPr>
        <sz val="12"/>
        <color indexed="60"/>
        <rFont val="Times New Roman"/>
        <family val="1"/>
      </rPr>
      <t xml:space="preserve">  </t>
    </r>
  </si>
  <si>
    <t>НО, ВО, ГИ</t>
  </si>
  <si>
    <t>Результаты проведения технического освидетельствования</t>
  </si>
  <si>
    <t>(содержание записи в паспорте технического устройства и другая необходимая информация)</t>
  </si>
  <si>
    <t>Регистрационный номер</t>
  </si>
  <si>
    <t>Результаты технического освидетельствования</t>
  </si>
  <si>
    <t>Срок следующего технич. освидет.</t>
  </si>
  <si>
    <t>Разрешенное давление</t>
  </si>
  <si>
    <t>(должность специалиста, проводившего тех. освидетельствование)                                                                                  (подпись, инициалы и фамилия)</t>
  </si>
  <si>
    <t>В проведении технического освидетельствования участвовал</t>
  </si>
  <si>
    <t>(должность специалиста, участвующего в проведении тех. освидетельствовании)                                                          (подпись, инициалы и фамилия)</t>
  </si>
  <si>
    <t>4</t>
  </si>
  <si>
    <t>г.Брест</t>
  </si>
  <si>
    <t>г.Витебск</t>
  </si>
  <si>
    <t>г.Новополоцк</t>
  </si>
  <si>
    <t>г.Гомель</t>
  </si>
  <si>
    <t>г.Мозырь</t>
  </si>
  <si>
    <t xml:space="preserve">г.Гродно </t>
  </si>
  <si>
    <t>г.Минск</t>
  </si>
  <si>
    <t>г.Могилев</t>
  </si>
  <si>
    <t>г.Бобруйск</t>
  </si>
  <si>
    <t>Наименование организации проводившей тех. диагностирование выше названного объекта</t>
  </si>
  <si>
    <t>№, дата заключения (отчета) по тех.диагностике</t>
  </si>
  <si>
    <t>Брестское областное</t>
  </si>
  <si>
    <t>Витебское областное</t>
  </si>
  <si>
    <t xml:space="preserve">Витебское областное  </t>
  </si>
  <si>
    <t>Гомельское областное</t>
  </si>
  <si>
    <t xml:space="preserve">Гомельское областное  </t>
  </si>
  <si>
    <t xml:space="preserve">Гродненское областное </t>
  </si>
  <si>
    <t>Минское городское</t>
  </si>
  <si>
    <t xml:space="preserve">Минское городское  </t>
  </si>
  <si>
    <t xml:space="preserve">Минское городское   </t>
  </si>
  <si>
    <t>Минское областное</t>
  </si>
  <si>
    <t xml:space="preserve">Минское областное  </t>
  </si>
  <si>
    <t>Могилевское областное</t>
  </si>
  <si>
    <t xml:space="preserve">Могилевское областное  </t>
  </si>
  <si>
    <t xml:space="preserve">Могилевское областное   </t>
  </si>
  <si>
    <t xml:space="preserve">Могилевское областное    </t>
  </si>
  <si>
    <t xml:space="preserve">Могилевское областное     </t>
  </si>
  <si>
    <t>5</t>
  </si>
  <si>
    <t>Марка или модель</t>
  </si>
  <si>
    <t>Проведение гидравлических испытаний</t>
  </si>
  <si>
    <t>Диаметр/
длина</t>
  </si>
  <si>
    <t xml:space="preserve"> </t>
  </si>
  <si>
    <t>не требуется</t>
  </si>
  <si>
    <t xml:space="preserve"> Наружный и внутренний осмотр трубопровода пара и горячей воды</t>
  </si>
  <si>
    <t>Наружный и внутренний осмотр трубопровода пара и горячей воды до 100 метров погонных включительно</t>
  </si>
  <si>
    <t>1.39.</t>
  </si>
  <si>
    <t>Наружный и внутренний осмотр трубопровода пара и горячей воды свыше 100 метров погонных до 500 метров погонных включительно</t>
  </si>
  <si>
    <t>1.40.</t>
  </si>
  <si>
    <t>Наружный и внутренний осмотр трубопровода пара и горячей воды свыше 500 метров погонных до 1000 метров погонных включительно</t>
  </si>
  <si>
    <t>1.41.</t>
  </si>
  <si>
    <t>Наружный и внутренний осмотр трубопровода пара и горячей воды свыше 1000 метров погонных до 5000 метров погонных включительно</t>
  </si>
  <si>
    <t>1.42.</t>
  </si>
  <si>
    <t>Наружный и внутренний осмотр трубопровода пара и горячей воды свыше 5000 метров погонных</t>
  </si>
  <si>
    <t>1.43.</t>
  </si>
  <si>
    <t>Гидравлическое испытание трубопровода пара и горячей воды до 100 метров погонных включительно</t>
  </si>
  <si>
    <t>2.39.</t>
  </si>
  <si>
    <t>Гидравлическое испытание трубопровода пара и горячей воды свыше 100 метров погонных до 500 метров погонных включительно</t>
  </si>
  <si>
    <t>2.40.</t>
  </si>
  <si>
    <t>Гидравлическое испытание трубопровода пара и горячей воды свыше 500 метров погонных до 1000 метров погонных включительно</t>
  </si>
  <si>
    <t>2.41.</t>
  </si>
  <si>
    <t>Гидравлическое испытание трубопровода пара и горячей воды свыше 1000 метров погонных до 5000 метров погонных включительно</t>
  </si>
  <si>
    <t>2.42.</t>
  </si>
  <si>
    <t>Гидравлическое испытание трубопровода пара и горячей воды свыше 5000 метров погонных</t>
  </si>
  <si>
    <t>2.43.</t>
  </si>
  <si>
    <t>О техническом освидетельствовании : трубопроводов пара и горячей воды, работающих под избыточным давлением установленных на</t>
  </si>
  <si>
    <t>НО</t>
  </si>
  <si>
    <t>НО, ГИ</t>
  </si>
  <si>
    <t>Проведен наружный осмотр (в местах доступных для осмотра) трубопровода. Видимых дефектов, снижающих прочность трубопровода, не выявлено.
Гидровлические испытания рабочим и пробным давлением трубопровод выдержал.
Проверена организация обслуживания и ремонта трубопровода.
На основании вышеизложенного определены сроки и параметры дальнейшей эксплуатации.</t>
  </si>
  <si>
    <t>требуется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</si>
  <si>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</si>
  <si>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</si>
  <si>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Указать наименование организации, заключившей долгосрочный договор (вместо данного текста)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</si>
  <si>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</si>
  <si>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</si>
  <si>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</si>
  <si>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</si>
  <si>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</si>
  <si>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отдела технической 
диагностики Минского городского 
управления Госпромнадзора
___________________________Д.С.Чижик</t>
  </si>
  <si>
    <t>Заместитель начальника  Минского 
городского управления Госпромнадзора
___________________________А.Л.Ворон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</si>
</sst>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/>
      <right/>
      <top style="thin"/>
      <bottom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8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9" fillId="0" borderId="0" xfId="0" applyFont="1" applyAlignment="1" applyProtection="1">
      <alignment/>
      <protection hidden="1" locked="0"/>
    </xf>
    <xf numFmtId="0" fontId="69" fillId="33" borderId="0" xfId="0" applyFont="1" applyFill="1" applyAlignment="1" applyProtection="1">
      <alignment/>
      <protection hidden="1" locked="0"/>
    </xf>
    <xf numFmtId="0" fontId="69" fillId="0" borderId="0" xfId="0" applyFont="1" applyBorder="1" applyAlignment="1" applyProtection="1">
      <alignment/>
      <protection hidden="1" locked="0"/>
    </xf>
    <xf numFmtId="0" fontId="70" fillId="34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0" fillId="0" borderId="11" xfId="0" applyFont="1" applyFill="1" applyBorder="1" applyAlignment="1">
      <alignment horizontal="justify" vertical="center"/>
    </xf>
    <xf numFmtId="0" fontId="70" fillId="0" borderId="11" xfId="0" applyFont="1" applyFill="1" applyBorder="1" applyAlignment="1">
      <alignment horizontal="justify" vertical="center" wrapText="1"/>
    </xf>
    <xf numFmtId="49" fontId="70" fillId="0" borderId="11" xfId="0" applyNumberFormat="1" applyFont="1" applyFill="1" applyBorder="1" applyAlignment="1">
      <alignment horizontal="justify" vertical="center"/>
    </xf>
    <xf numFmtId="0" fontId="74" fillId="0" borderId="11" xfId="0" applyFont="1" applyFill="1" applyBorder="1" applyAlignment="1">
      <alignment horizontal="justify" vertical="center" wrapText="1"/>
    </xf>
    <xf numFmtId="0" fontId="74" fillId="0" borderId="12" xfId="0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/>
    </xf>
    <xf numFmtId="2" fontId="74" fillId="0" borderId="11" xfId="0" applyNumberFormat="1" applyFont="1" applyFill="1" applyBorder="1" applyAlignment="1">
      <alignment horizontal="justify" vertical="center" wrapText="1"/>
    </xf>
    <xf numFmtId="0" fontId="70" fillId="34" borderId="13" xfId="0" applyFont="1" applyFill="1" applyBorder="1" applyAlignment="1">
      <alignment horizontal="left" vertical="center"/>
    </xf>
    <xf numFmtId="0" fontId="70" fillId="34" borderId="14" xfId="0" applyFont="1" applyFill="1" applyBorder="1" applyAlignment="1">
      <alignment horizontal="center" vertical="center"/>
    </xf>
    <xf numFmtId="2" fontId="70" fillId="0" borderId="15" xfId="0" applyNumberFormat="1" applyFont="1" applyFill="1" applyBorder="1" applyAlignment="1">
      <alignment horizontal="center" vertical="center"/>
    </xf>
    <xf numFmtId="2" fontId="70" fillId="0" borderId="14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 applyProtection="1">
      <alignment horizontal="left" vertical="top" wrapText="1"/>
      <protection hidden="1" locked="0"/>
    </xf>
    <xf numFmtId="0" fontId="69" fillId="0" borderId="0" xfId="0" applyFont="1" applyAlignment="1" applyProtection="1">
      <alignment wrapText="1"/>
      <protection hidden="1" locked="0"/>
    </xf>
    <xf numFmtId="0" fontId="69" fillId="0" borderId="0" xfId="0" applyFont="1" applyFill="1" applyAlignment="1" applyProtection="1">
      <alignment wrapText="1"/>
      <protection hidden="1" locked="0"/>
    </xf>
    <xf numFmtId="0" fontId="69" fillId="0" borderId="0" xfId="0" applyFont="1" applyBorder="1" applyAlignment="1" applyProtection="1">
      <alignment wrapText="1"/>
      <protection hidden="1" locked="0"/>
    </xf>
    <xf numFmtId="0" fontId="69" fillId="33" borderId="0" xfId="0" applyFont="1" applyFill="1" applyAlignment="1" applyProtection="1">
      <alignment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Alignment="1" applyProtection="1">
      <alignment/>
      <protection hidden="1"/>
    </xf>
    <xf numFmtId="49" fontId="69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14" fontId="75" fillId="33" borderId="0" xfId="0" applyNumberFormat="1" applyFont="1" applyFill="1" applyBorder="1" applyAlignment="1" applyProtection="1">
      <alignment horizontal="center" wrapText="1"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right"/>
      <protection hidden="1"/>
    </xf>
    <xf numFmtId="2" fontId="71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vertical="top"/>
      <protection hidden="1"/>
    </xf>
    <xf numFmtId="0" fontId="77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71" fillId="33" borderId="0" xfId="0" applyFont="1" applyFill="1" applyBorder="1" applyAlignment="1" applyProtection="1">
      <alignment vertical="top"/>
      <protection hidden="1"/>
    </xf>
    <xf numFmtId="0" fontId="69" fillId="33" borderId="16" xfId="0" applyFont="1" applyFill="1" applyBorder="1" applyAlignment="1" applyProtection="1">
      <alignment horizontal="left" vertical="top"/>
      <protection hidden="1"/>
    </xf>
    <xf numFmtId="0" fontId="69" fillId="33" borderId="0" xfId="0" applyNumberFormat="1" applyFont="1" applyFill="1" applyAlignment="1" applyProtection="1" quotePrefix="1">
      <alignment horizontal="right"/>
      <protection hidden="1"/>
    </xf>
    <xf numFmtId="0" fontId="75" fillId="33" borderId="17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center" wrapText="1"/>
      <protection hidden="1"/>
    </xf>
    <xf numFmtId="49" fontId="75" fillId="33" borderId="0" xfId="0" applyNumberFormat="1" applyFont="1" applyFill="1" applyBorder="1" applyAlignment="1" applyProtection="1">
      <alignment horizontal="right"/>
      <protection hidden="1"/>
    </xf>
    <xf numFmtId="0" fontId="69" fillId="33" borderId="16" xfId="0" applyFont="1" applyFill="1" applyBorder="1" applyAlignment="1" applyProtection="1">
      <alignment horizontal="left" vertical="top" wrapText="1"/>
      <protection hidden="1"/>
    </xf>
    <xf numFmtId="0" fontId="78" fillId="33" borderId="0" xfId="0" applyFont="1" applyFill="1" applyAlignment="1" applyProtection="1">
      <alignment vertical="top"/>
      <protection hidden="1"/>
    </xf>
    <xf numFmtId="0" fontId="78" fillId="33" borderId="0" xfId="0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1" fillId="33" borderId="0" xfId="0" applyFont="1" applyFill="1" applyAlignment="1" applyProtection="1">
      <alignment horizontal="center"/>
      <protection hidden="1" locked="0"/>
    </xf>
    <xf numFmtId="0" fontId="71" fillId="33" borderId="0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right"/>
      <protection hidden="1" locked="0"/>
    </xf>
    <xf numFmtId="0" fontId="71" fillId="33" borderId="0" xfId="0" applyFont="1" applyFill="1" applyAlignment="1" applyProtection="1">
      <alignment horizontal="left"/>
      <protection hidden="1" locked="0"/>
    </xf>
    <xf numFmtId="0" fontId="75" fillId="33" borderId="0" xfId="0" applyFont="1" applyFill="1" applyAlignment="1" applyProtection="1">
      <alignment horizontal="left" vertical="top"/>
      <protection hidden="1"/>
    </xf>
    <xf numFmtId="0" fontId="69" fillId="33" borderId="0" xfId="0" applyFont="1" applyFill="1" applyBorder="1" applyAlignment="1" applyProtection="1">
      <alignment/>
      <protection hidden="1" locked="0"/>
    </xf>
    <xf numFmtId="0" fontId="79" fillId="0" borderId="0" xfId="0" applyFont="1" applyAlignment="1">
      <alignment horizontal="left" vertical="top"/>
    </xf>
    <xf numFmtId="0" fontId="69" fillId="33" borderId="16" xfId="0" applyFont="1" applyFill="1" applyBorder="1" applyAlignment="1" applyProtection="1">
      <alignment vertical="top"/>
      <protection hidden="1" locked="0"/>
    </xf>
    <xf numFmtId="0" fontId="79" fillId="33" borderId="0" xfId="0" applyFont="1" applyFill="1" applyAlignment="1" applyProtection="1">
      <alignment/>
      <protection hidden="1" locked="0"/>
    </xf>
    <xf numFmtId="0" fontId="69" fillId="33" borderId="16" xfId="0" applyFont="1" applyFill="1" applyBorder="1" applyAlignment="1" applyProtection="1">
      <alignment/>
      <protection hidden="1" locked="0"/>
    </xf>
    <xf numFmtId="0" fontId="79" fillId="0" borderId="0" xfId="0" applyFont="1" applyAlignment="1">
      <alignment/>
    </xf>
    <xf numFmtId="0" fontId="69" fillId="0" borderId="0" xfId="0" applyFont="1" applyFill="1" applyBorder="1" applyAlignment="1" applyProtection="1">
      <alignment wrapText="1"/>
      <protection hidden="1" locked="0"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75" fillId="33" borderId="16" xfId="0" applyFont="1" applyFill="1" applyBorder="1" applyAlignment="1" applyProtection="1">
      <alignment horizontal="right" wrapText="1"/>
      <protection hidden="1"/>
    </xf>
    <xf numFmtId="0" fontId="80" fillId="34" borderId="10" xfId="0" applyFont="1" applyFill="1" applyBorder="1" applyAlignment="1">
      <alignment horizontal="center" vertical="center"/>
    </xf>
    <xf numFmtId="0" fontId="80" fillId="34" borderId="18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2" fontId="70" fillId="35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justify" vertical="center"/>
    </xf>
    <xf numFmtId="0" fontId="70" fillId="0" borderId="0" xfId="0" applyFont="1" applyFill="1" applyBorder="1" applyAlignment="1">
      <alignment horizontal="justify" vertical="center" wrapText="1"/>
    </xf>
    <xf numFmtId="0" fontId="70" fillId="0" borderId="0" xfId="0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justify" vertical="center"/>
    </xf>
    <xf numFmtId="0" fontId="74" fillId="0" borderId="0" xfId="0" applyFont="1" applyFill="1" applyBorder="1" applyAlignment="1">
      <alignment horizontal="justify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/>
      <protection hidden="1"/>
    </xf>
    <xf numFmtId="0" fontId="80" fillId="34" borderId="19" xfId="0" applyFont="1" applyFill="1" applyBorder="1" applyAlignment="1">
      <alignment horizontal="center" vertical="center"/>
    </xf>
    <xf numFmtId="0" fontId="70" fillId="35" borderId="19" xfId="0" applyFont="1" applyFill="1" applyBorder="1" applyAlignment="1">
      <alignment horizontal="justify" vertical="center"/>
    </xf>
    <xf numFmtId="0" fontId="70" fillId="0" borderId="19" xfId="0" applyFont="1" applyBorder="1" applyAlignment="1">
      <alignment horizontal="justify" vertical="center"/>
    </xf>
    <xf numFmtId="0" fontId="69" fillId="0" borderId="0" xfId="0" applyFont="1" applyFill="1" applyAlignment="1" applyProtection="1">
      <alignment/>
      <protection hidden="1" locked="0"/>
    </xf>
    <xf numFmtId="0" fontId="71" fillId="0" borderId="0" xfId="0" applyFont="1" applyFill="1" applyAlignment="1" applyProtection="1">
      <alignment horizontal="left" vertical="top"/>
      <protection hidden="1"/>
    </xf>
    <xf numFmtId="0" fontId="75" fillId="35" borderId="0" xfId="0" applyFont="1" applyFill="1" applyBorder="1" applyAlignment="1">
      <alignment horizontal="left" vertical="top" wrapText="1"/>
    </xf>
    <xf numFmtId="0" fontId="69" fillId="35" borderId="0" xfId="0" applyFont="1" applyFill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49" fontId="71" fillId="36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71" fillId="33" borderId="20" xfId="0" applyNumberFormat="1" applyFont="1" applyFill="1" applyBorder="1" applyAlignment="1" applyProtection="1">
      <alignment horizontal="right" vertical="top" wrapText="1"/>
      <protection/>
    </xf>
    <xf numFmtId="49" fontId="71" fillId="36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3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25" xfId="0" applyNumberFormat="1" applyFont="1" applyFill="1" applyBorder="1" applyAlignment="1" applyProtection="1">
      <alignment horizontal="center" vertical="top" wrapText="1"/>
      <protection hidden="1" locked="0"/>
    </xf>
    <xf numFmtId="49" fontId="71" fillId="33" borderId="26" xfId="0" applyNumberFormat="1" applyFont="1" applyFill="1" applyBorder="1" applyAlignment="1" applyProtection="1">
      <alignment horizontal="right" vertical="top" wrapText="1"/>
      <protection hidden="1"/>
    </xf>
    <xf numFmtId="49" fontId="71" fillId="33" borderId="20" xfId="0" applyNumberFormat="1" applyFont="1" applyFill="1" applyBorder="1" applyAlignment="1" applyProtection="1">
      <alignment horizontal="right" vertical="top" wrapText="1"/>
      <protection hidden="1"/>
    </xf>
    <xf numFmtId="49" fontId="71" fillId="36" borderId="20" xfId="0" applyNumberFormat="1" applyFont="1" applyFill="1" applyBorder="1" applyAlignment="1" applyProtection="1">
      <alignment horizontal="center" vertical="top"/>
      <protection hidden="1" locked="0"/>
    </xf>
    <xf numFmtId="49" fontId="71" fillId="0" borderId="20" xfId="0" applyNumberFormat="1" applyFont="1" applyBorder="1" applyAlignment="1" applyProtection="1">
      <alignment horizontal="right" vertical="top" wrapText="1"/>
      <protection hidden="1" locked="0"/>
    </xf>
    <xf numFmtId="49" fontId="71" fillId="36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7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4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5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8" xfId="0" applyNumberFormat="1" applyFont="1" applyFill="1" applyBorder="1" applyAlignment="1" applyProtection="1">
      <alignment horizontal="center" vertical="top" wrapText="1"/>
      <protection locked="0"/>
    </xf>
    <xf numFmtId="0" fontId="81" fillId="0" borderId="0" xfId="0" applyFont="1" applyAlignment="1">
      <alignment horizontal="left" vertical="center"/>
    </xf>
    <xf numFmtId="0" fontId="69" fillId="0" borderId="10" xfId="0" applyFont="1" applyBorder="1" applyAlignment="1" applyProtection="1">
      <alignment horizontal="center" vertical="top" wrapText="1"/>
      <protection hidden="1"/>
    </xf>
    <xf numFmtId="0" fontId="69" fillId="0" borderId="19" xfId="0" applyFont="1" applyBorder="1" applyAlignment="1" applyProtection="1">
      <alignment horizontal="center" vertical="top" wrapText="1"/>
      <protection hidden="1"/>
    </xf>
    <xf numFmtId="0" fontId="69" fillId="0" borderId="29" xfId="0" applyFont="1" applyBorder="1" applyAlignment="1" applyProtection="1">
      <alignment horizontal="center" vertical="top" wrapText="1"/>
      <protection hidden="1"/>
    </xf>
    <xf numFmtId="0" fontId="69" fillId="0" borderId="12" xfId="0" applyFont="1" applyBorder="1" applyAlignment="1" applyProtection="1">
      <alignment horizontal="center" vertical="top" wrapText="1"/>
      <protection/>
    </xf>
    <xf numFmtId="0" fontId="69" fillId="0" borderId="12" xfId="0" applyFont="1" applyFill="1" applyBorder="1" applyAlignment="1" applyProtection="1">
      <alignment horizontal="center" vertical="top" wrapText="1"/>
      <protection/>
    </xf>
    <xf numFmtId="0" fontId="79" fillId="0" borderId="0" xfId="0" applyFont="1" applyAlignment="1">
      <alignment horizontal="left" vertical="top"/>
    </xf>
    <xf numFmtId="0" fontId="69" fillId="36" borderId="0" xfId="0" applyFont="1" applyFill="1" applyBorder="1" applyAlignment="1" applyProtection="1">
      <alignment horizontal="left" wrapText="1"/>
      <protection hidden="1" locked="0"/>
    </xf>
    <xf numFmtId="0" fontId="81" fillId="0" borderId="0" xfId="0" applyFont="1" applyAlignment="1">
      <alignment horizontal="left" vertical="top"/>
    </xf>
    <xf numFmtId="0" fontId="69" fillId="37" borderId="30" xfId="0" applyFont="1" applyFill="1" applyBorder="1" applyAlignment="1" applyProtection="1">
      <alignment horizontal="center" vertical="top" wrapText="1"/>
      <protection hidden="1" locked="0"/>
    </xf>
    <xf numFmtId="0" fontId="69" fillId="37" borderId="17" xfId="0" applyFont="1" applyFill="1" applyBorder="1" applyAlignment="1" applyProtection="1">
      <alignment horizontal="center" vertical="top" wrapText="1"/>
      <protection hidden="1" locked="0"/>
    </xf>
    <xf numFmtId="0" fontId="69" fillId="36" borderId="30" xfId="0" applyFont="1" applyFill="1" applyBorder="1" applyAlignment="1" applyProtection="1">
      <alignment horizontal="left" vertical="top" wrapText="1"/>
      <protection hidden="1" locked="0"/>
    </xf>
    <xf numFmtId="0" fontId="69" fillId="36" borderId="17" xfId="0" applyFont="1" applyFill="1" applyBorder="1" applyAlignment="1" applyProtection="1">
      <alignment horizontal="left" vertical="top" wrapText="1"/>
      <protection hidden="1" locked="0"/>
    </xf>
    <xf numFmtId="0" fontId="69" fillId="36" borderId="11" xfId="0" applyFont="1" applyFill="1" applyBorder="1" applyAlignment="1" applyProtection="1">
      <alignment horizontal="center" vertical="top" wrapText="1"/>
      <protection hidden="1" locked="0"/>
    </xf>
    <xf numFmtId="0" fontId="69" fillId="36" borderId="11" xfId="0" applyFont="1" applyFill="1" applyBorder="1" applyAlignment="1" applyProtection="1">
      <alignment horizontal="center" wrapText="1"/>
      <protection hidden="1" locked="0"/>
    </xf>
    <xf numFmtId="0" fontId="76" fillId="0" borderId="16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82" fillId="33" borderId="30" xfId="0" applyFont="1" applyFill="1" applyBorder="1" applyAlignment="1" applyProtection="1">
      <alignment horizontal="center" vertical="center" wrapText="1"/>
      <protection hidden="1" locked="0"/>
    </xf>
    <xf numFmtId="0" fontId="82" fillId="33" borderId="17" xfId="0" applyFont="1" applyFill="1" applyBorder="1" applyAlignment="1" applyProtection="1">
      <alignment horizontal="center" vertical="center" wrapText="1"/>
      <protection hidden="1" locked="0"/>
    </xf>
    <xf numFmtId="0" fontId="82" fillId="33" borderId="31" xfId="0" applyFont="1" applyFill="1" applyBorder="1" applyAlignment="1" applyProtection="1">
      <alignment horizontal="center" vertical="center" wrapText="1"/>
      <protection hidden="1" locked="0"/>
    </xf>
    <xf numFmtId="0" fontId="71" fillId="33" borderId="30" xfId="0" applyFont="1" applyFill="1" applyBorder="1" applyAlignment="1" applyProtection="1">
      <alignment horizontal="center" vertical="center" wrapText="1"/>
      <protection hidden="1" locked="0"/>
    </xf>
    <xf numFmtId="0" fontId="71" fillId="33" borderId="17" xfId="0" applyFont="1" applyFill="1" applyBorder="1" applyAlignment="1" applyProtection="1">
      <alignment horizontal="center" vertical="center" wrapText="1"/>
      <protection hidden="1" locked="0"/>
    </xf>
    <xf numFmtId="0" fontId="71" fillId="33" borderId="31" xfId="0" applyFont="1" applyFill="1" applyBorder="1" applyAlignment="1" applyProtection="1">
      <alignment horizontal="center" vertical="center" wrapText="1"/>
      <protection hidden="1" locked="0"/>
    </xf>
    <xf numFmtId="0" fontId="71" fillId="33" borderId="11" xfId="0" applyFont="1" applyFill="1" applyBorder="1" applyAlignment="1" applyProtection="1">
      <alignment horizontal="center" vertical="center" wrapText="1"/>
      <protection hidden="1" locked="0"/>
    </xf>
    <xf numFmtId="0" fontId="79" fillId="0" borderId="0" xfId="0" applyFont="1" applyAlignment="1">
      <alignment horizontal="left" vertical="top" wrapText="1"/>
    </xf>
    <xf numFmtId="0" fontId="69" fillId="36" borderId="0" xfId="0" applyFont="1" applyFill="1" applyAlignment="1" applyProtection="1">
      <alignment horizontal="left" vertical="top"/>
      <protection hidden="1" locked="0"/>
    </xf>
    <xf numFmtId="0" fontId="79" fillId="33" borderId="0" xfId="0" applyFont="1" applyFill="1" applyAlignment="1" applyProtection="1">
      <alignment horizontal="left" vertical="top" wrapText="1"/>
      <protection hidden="1" locked="0"/>
    </xf>
    <xf numFmtId="0" fontId="69" fillId="36" borderId="0" xfId="0" applyFont="1" applyFill="1" applyAlignment="1" applyProtection="1">
      <alignment horizontal="left" vertical="top" wrapText="1"/>
      <protection hidden="1" locked="0"/>
    </xf>
    <xf numFmtId="0" fontId="69" fillId="36" borderId="16" xfId="0" applyFont="1" applyFill="1" applyBorder="1" applyAlignment="1" applyProtection="1">
      <alignment horizontal="left" wrapText="1"/>
      <protection hidden="1" locked="0"/>
    </xf>
    <xf numFmtId="0" fontId="71" fillId="37" borderId="11" xfId="0" applyNumberFormat="1" applyFont="1" applyFill="1" applyBorder="1" applyAlignment="1" applyProtection="1">
      <alignment horizontal="left" vertical="top" wrapText="1"/>
      <protection hidden="1"/>
    </xf>
    <xf numFmtId="0" fontId="71" fillId="37" borderId="11" xfId="0" applyNumberFormat="1" applyFont="1" applyFill="1" applyBorder="1" applyAlignment="1" applyProtection="1">
      <alignment horizontal="center" vertical="top" wrapText="1"/>
      <protection hidden="1"/>
    </xf>
    <xf numFmtId="0" fontId="71" fillId="37" borderId="11" xfId="0" applyNumberFormat="1" applyFont="1" applyFill="1" applyBorder="1" applyAlignment="1" applyProtection="1">
      <alignment horizontal="center" vertical="top" wrapText="1"/>
      <protection/>
    </xf>
    <xf numFmtId="0" fontId="69" fillId="37" borderId="11" xfId="0" applyNumberFormat="1" applyFont="1" applyFill="1" applyBorder="1" applyAlignment="1" applyProtection="1">
      <alignment horizontal="left" vertical="top" wrapText="1"/>
      <protection hidden="1" locked="0"/>
    </xf>
    <xf numFmtId="49" fontId="69" fillId="37" borderId="11" xfId="0" applyNumberFormat="1" applyFont="1" applyFill="1" applyBorder="1" applyAlignment="1" applyProtection="1">
      <alignment horizontal="left" vertical="top" wrapText="1"/>
      <protection hidden="1" locked="0"/>
    </xf>
    <xf numFmtId="0" fontId="15" fillId="37" borderId="0" xfId="0" applyFont="1" applyFill="1" applyAlignment="1">
      <alignment horizontal="left" vertical="top" wrapText="1"/>
    </xf>
    <xf numFmtId="0" fontId="71" fillId="0" borderId="11" xfId="0" applyFont="1" applyFill="1" applyBorder="1" applyAlignment="1" applyProtection="1">
      <alignment horizontal="center" vertical="top" wrapText="1"/>
      <protection hidden="1"/>
    </xf>
    <xf numFmtId="0" fontId="71" fillId="0" borderId="11" xfId="0" applyFont="1" applyBorder="1" applyAlignment="1" applyProtection="1">
      <alignment horizontal="center" vertical="top" wrapText="1"/>
      <protection/>
    </xf>
    <xf numFmtId="0" fontId="69" fillId="0" borderId="11" xfId="0" applyFont="1" applyBorder="1" applyAlignment="1" applyProtection="1">
      <alignment horizontal="center" vertical="top" wrapText="1"/>
      <protection hidden="1" locked="0"/>
    </xf>
    <xf numFmtId="0" fontId="71" fillId="0" borderId="11" xfId="0" applyFont="1" applyBorder="1" applyAlignment="1" applyProtection="1">
      <alignment horizontal="center" vertical="top" wrapText="1"/>
      <protection hidden="1"/>
    </xf>
    <xf numFmtId="0" fontId="79" fillId="0" borderId="0" xfId="0" applyFont="1" applyAlignment="1">
      <alignment horizontal="right" vertical="top"/>
    </xf>
    <xf numFmtId="0" fontId="69" fillId="37" borderId="0" xfId="0" applyFont="1" applyFill="1" applyAlignment="1" applyProtection="1">
      <alignment horizontal="left" vertical="top"/>
      <protection hidden="1" locked="0"/>
    </xf>
    <xf numFmtId="0" fontId="79" fillId="0" borderId="0" xfId="0" applyFont="1" applyAlignment="1">
      <alignment horizontal="center" vertical="top"/>
    </xf>
    <xf numFmtId="14" fontId="69" fillId="36" borderId="16" xfId="0" applyNumberFormat="1" applyFont="1" applyFill="1" applyBorder="1" applyAlignment="1" applyProtection="1">
      <alignment horizontal="right" vertical="top"/>
      <protection hidden="1" locked="0"/>
    </xf>
    <xf numFmtId="0" fontId="69" fillId="37" borderId="16" xfId="0" applyFont="1" applyFill="1" applyBorder="1" applyAlignment="1" applyProtection="1">
      <alignment horizontal="left" vertical="top"/>
      <protection hidden="1" locked="0"/>
    </xf>
    <xf numFmtId="0" fontId="72" fillId="33" borderId="0" xfId="0" applyFont="1" applyFill="1" applyAlignment="1" applyProtection="1">
      <alignment horizontal="center" vertical="top"/>
      <protection hidden="1" locked="0"/>
    </xf>
    <xf numFmtId="0" fontId="71" fillId="33" borderId="16" xfId="0" applyFont="1" applyFill="1" applyBorder="1" applyAlignment="1" applyProtection="1">
      <alignment horizontal="center"/>
      <protection hidden="1" locked="0"/>
    </xf>
    <xf numFmtId="0" fontId="72" fillId="0" borderId="0" xfId="0" applyFont="1" applyFill="1" applyBorder="1" applyAlignment="1">
      <alignment horizontal="left" vertical="top"/>
    </xf>
    <xf numFmtId="0" fontId="82" fillId="33" borderId="19" xfId="0" applyFont="1" applyFill="1" applyBorder="1" applyAlignment="1" applyProtection="1">
      <alignment horizontal="center" vertical="top" wrapText="1"/>
      <protection hidden="1"/>
    </xf>
    <xf numFmtId="0" fontId="72" fillId="33" borderId="0" xfId="0" applyFont="1" applyFill="1" applyAlignment="1" applyProtection="1">
      <alignment horizontal="left" vertical="top"/>
      <protection hidden="1" locked="0"/>
    </xf>
    <xf numFmtId="0" fontId="72" fillId="0" borderId="16" xfId="0" applyFont="1" applyFill="1" applyBorder="1" applyAlignment="1" applyProtection="1">
      <alignment horizontal="center" vertical="top"/>
      <protection locked="0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1" fillId="36" borderId="0" xfId="0" applyFont="1" applyFill="1" applyAlignment="1" applyProtection="1">
      <alignment horizontal="left"/>
      <protection hidden="1" locked="0"/>
    </xf>
    <xf numFmtId="0" fontId="72" fillId="33" borderId="0" xfId="0" applyFont="1" applyFill="1" applyBorder="1" applyAlignment="1" applyProtection="1">
      <alignment horizontal="left" vertical="top" wrapText="1"/>
      <protection hidden="1"/>
    </xf>
    <xf numFmtId="0" fontId="69" fillId="36" borderId="16" xfId="0" applyFont="1" applyFill="1" applyBorder="1" applyAlignment="1" applyProtection="1">
      <alignment horizontal="center" vertical="top" wrapText="1"/>
      <protection hidden="1" locked="0"/>
    </xf>
    <xf numFmtId="0" fontId="71" fillId="33" borderId="19" xfId="0" applyFont="1" applyFill="1" applyBorder="1" applyAlignment="1" applyProtection="1">
      <alignment horizontal="center" vertical="top"/>
      <protection hidden="1" locked="0"/>
    </xf>
    <xf numFmtId="0" fontId="72" fillId="33" borderId="0" xfId="0" applyFont="1" applyFill="1" applyAlignment="1" applyProtection="1">
      <alignment horizontal="left" vertical="top" wrapText="1"/>
      <protection hidden="1"/>
    </xf>
    <xf numFmtId="0" fontId="71" fillId="36" borderId="16" xfId="0" applyFont="1" applyFill="1" applyBorder="1" applyAlignment="1" applyProtection="1">
      <alignment horizontal="center" vertical="top" wrapText="1"/>
      <protection hidden="1" locked="0"/>
    </xf>
    <xf numFmtId="0" fontId="72" fillId="33" borderId="0" xfId="0" applyFont="1" applyFill="1" applyBorder="1" applyAlignment="1" applyProtection="1">
      <alignment horizontal="center" vertical="top" wrapText="1"/>
      <protection hidden="1"/>
    </xf>
    <xf numFmtId="0" fontId="72" fillId="36" borderId="0" xfId="0" applyFont="1" applyFill="1" applyBorder="1" applyAlignment="1" applyProtection="1">
      <alignment horizontal="left" vertical="top"/>
      <protection locked="0"/>
    </xf>
    <xf numFmtId="0" fontId="69" fillId="33" borderId="16" xfId="0" applyFont="1" applyFill="1" applyBorder="1" applyAlignment="1" applyProtection="1">
      <alignment horizontal="center" wrapText="1"/>
      <protection hidden="1"/>
    </xf>
    <xf numFmtId="0" fontId="72" fillId="36" borderId="0" xfId="0" applyFont="1" applyFill="1" applyAlignment="1" applyProtection="1">
      <alignment horizontal="left" vertical="top"/>
      <protection hidden="1" locked="0"/>
    </xf>
    <xf numFmtId="0" fontId="83" fillId="36" borderId="0" xfId="0" applyFont="1" applyFill="1" applyAlignment="1" applyProtection="1">
      <alignment horizontal="left" vertical="top" wrapText="1"/>
      <protection hidden="1" locked="0"/>
    </xf>
    <xf numFmtId="0" fontId="75" fillId="33" borderId="0" xfId="0" applyFont="1" applyFill="1" applyAlignment="1" applyProtection="1">
      <alignment horizontal="left" vertical="top"/>
      <protection hidden="1"/>
    </xf>
    <xf numFmtId="0" fontId="75" fillId="33" borderId="16" xfId="0" applyFont="1" applyFill="1" applyBorder="1" applyAlignment="1" applyProtection="1">
      <alignment horizontal="left"/>
      <protection hidden="1" locked="0"/>
    </xf>
    <xf numFmtId="0" fontId="69" fillId="0" borderId="0" xfId="0" applyFont="1" applyFill="1" applyAlignment="1" applyProtection="1">
      <alignment horizontal="left" vertical="top" wrapText="1"/>
      <protection hidden="1"/>
    </xf>
    <xf numFmtId="14" fontId="75" fillId="33" borderId="17" xfId="0" applyNumberFormat="1" applyFont="1" applyFill="1" applyBorder="1" applyAlignment="1" applyProtection="1">
      <alignment horizontal="right"/>
      <protection hidden="1" locked="0"/>
    </xf>
    <xf numFmtId="0" fontId="72" fillId="36" borderId="16" xfId="0" applyFont="1" applyFill="1" applyBorder="1" applyAlignment="1" applyProtection="1">
      <alignment horizontal="center" vertical="top" wrapText="1"/>
      <protection locked="0"/>
    </xf>
    <xf numFmtId="0" fontId="71" fillId="0" borderId="12" xfId="0" applyFont="1" applyFill="1" applyBorder="1" applyAlignment="1" applyProtection="1">
      <alignment horizontal="center" vertical="top" wrapText="1"/>
      <protection hidden="1"/>
    </xf>
    <xf numFmtId="0" fontId="71" fillId="0" borderId="10" xfId="0" applyFont="1" applyBorder="1" applyAlignment="1" applyProtection="1">
      <alignment horizontal="center" vertical="top" wrapText="1"/>
      <protection/>
    </xf>
    <xf numFmtId="0" fontId="71" fillId="0" borderId="19" xfId="0" applyFont="1" applyBorder="1" applyAlignment="1" applyProtection="1">
      <alignment horizontal="center" vertical="top" wrapText="1"/>
      <protection/>
    </xf>
    <xf numFmtId="0" fontId="71" fillId="0" borderId="29" xfId="0" applyFont="1" applyBorder="1" applyAlignment="1" applyProtection="1">
      <alignment horizontal="center" vertical="top" wrapText="1"/>
      <protection/>
    </xf>
    <xf numFmtId="0" fontId="84" fillId="33" borderId="30" xfId="0" applyFont="1" applyFill="1" applyBorder="1" applyAlignment="1" applyProtection="1">
      <alignment horizontal="center" vertical="center" wrapText="1"/>
      <protection hidden="1"/>
    </xf>
    <xf numFmtId="0" fontId="84" fillId="33" borderId="17" xfId="0" applyFont="1" applyFill="1" applyBorder="1" applyAlignment="1" applyProtection="1">
      <alignment horizontal="center" vertical="center" wrapText="1"/>
      <protection hidden="1"/>
    </xf>
    <xf numFmtId="0" fontId="84" fillId="33" borderId="31" xfId="0" applyFont="1" applyFill="1" applyBorder="1" applyAlignment="1" applyProtection="1">
      <alignment horizontal="center" vertical="center" wrapText="1"/>
      <protection hidden="1"/>
    </xf>
    <xf numFmtId="0" fontId="69" fillId="33" borderId="16" xfId="0" applyFont="1" applyFill="1" applyBorder="1" applyAlignment="1" applyProtection="1">
      <alignment horizontal="left" vertical="top" wrapText="1"/>
      <protection hidden="1"/>
    </xf>
    <xf numFmtId="0" fontId="69" fillId="33" borderId="19" xfId="0" applyFont="1" applyFill="1" applyBorder="1" applyAlignment="1" applyProtection="1">
      <alignment horizontal="left" vertical="top" wrapText="1"/>
      <protection hidden="1"/>
    </xf>
    <xf numFmtId="0" fontId="69" fillId="0" borderId="16" xfId="0" applyFont="1" applyFill="1" applyBorder="1" applyAlignment="1" applyProtection="1">
      <alignment horizontal="left" vertical="top" wrapText="1"/>
      <protection hidden="1"/>
    </xf>
    <xf numFmtId="0" fontId="82" fillId="33" borderId="19" xfId="0" applyFont="1" applyFill="1" applyBorder="1" applyAlignment="1" applyProtection="1">
      <alignment horizontal="center" vertical="top"/>
      <protection hidden="1"/>
    </xf>
    <xf numFmtId="0" fontId="69" fillId="33" borderId="0" xfId="0" applyFont="1" applyFill="1" applyAlignment="1" applyProtection="1">
      <alignment horizontal="left" wrapText="1"/>
      <protection hidden="1"/>
    </xf>
    <xf numFmtId="14" fontId="69" fillId="33" borderId="16" xfId="0" applyNumberFormat="1" applyFont="1" applyFill="1" applyBorder="1" applyAlignment="1" applyProtection="1">
      <alignment horizontal="center" wrapText="1"/>
      <protection hidden="1"/>
    </xf>
    <xf numFmtId="0" fontId="69" fillId="33" borderId="30" xfId="0" applyNumberFormat="1" applyFont="1" applyFill="1" applyBorder="1" applyAlignment="1" applyProtection="1">
      <alignment horizontal="right" vertical="top"/>
      <protection hidden="1" locked="0"/>
    </xf>
    <xf numFmtId="0" fontId="69" fillId="33" borderId="17" xfId="0" applyNumberFormat="1" applyFont="1" applyFill="1" applyBorder="1" applyAlignment="1" applyProtection="1">
      <alignment horizontal="right" vertical="top"/>
      <protection hidden="1" locked="0"/>
    </xf>
    <xf numFmtId="0" fontId="69" fillId="33" borderId="31" xfId="0" applyNumberFormat="1" applyFont="1" applyFill="1" applyBorder="1" applyAlignment="1" applyProtection="1">
      <alignment horizontal="right" vertical="top"/>
      <protection hidden="1" locked="0"/>
    </xf>
    <xf numFmtId="0" fontId="71" fillId="33" borderId="30" xfId="0" applyFont="1" applyFill="1" applyBorder="1" applyAlignment="1" applyProtection="1">
      <alignment horizontal="left" vertical="top" wrapText="1"/>
      <protection hidden="1"/>
    </xf>
    <xf numFmtId="0" fontId="71" fillId="33" borderId="17" xfId="0" applyFont="1" applyFill="1" applyBorder="1" applyAlignment="1" applyProtection="1">
      <alignment horizontal="left" vertical="top" wrapText="1"/>
      <protection hidden="1"/>
    </xf>
    <xf numFmtId="0" fontId="71" fillId="33" borderId="31" xfId="0" applyFont="1" applyFill="1" applyBorder="1" applyAlignment="1" applyProtection="1">
      <alignment horizontal="left" vertical="top" wrapText="1"/>
      <protection hidden="1"/>
    </xf>
    <xf numFmtId="0" fontId="71" fillId="33" borderId="30" xfId="0" applyFont="1" applyFill="1" applyBorder="1" applyAlignment="1" applyProtection="1">
      <alignment horizontal="center" vertical="top"/>
      <protection hidden="1"/>
    </xf>
    <xf numFmtId="0" fontId="71" fillId="33" borderId="17" xfId="0" applyFont="1" applyFill="1" applyBorder="1" applyAlignment="1" applyProtection="1">
      <alignment horizontal="center" vertical="top"/>
      <protection hidden="1"/>
    </xf>
    <xf numFmtId="0" fontId="71" fillId="33" borderId="31" xfId="0" applyFont="1" applyFill="1" applyBorder="1" applyAlignment="1" applyProtection="1">
      <alignment horizontal="center" vertical="top"/>
      <protection hidden="1"/>
    </xf>
    <xf numFmtId="2" fontId="0" fillId="33" borderId="30" xfId="0" applyNumberFormat="1" applyFont="1" applyFill="1" applyBorder="1" applyAlignment="1" applyProtection="1">
      <alignment horizontal="center" vertical="top"/>
      <protection hidden="1"/>
    </xf>
    <xf numFmtId="2" fontId="71" fillId="33" borderId="17" xfId="0" applyNumberFormat="1" applyFont="1" applyFill="1" applyBorder="1" applyAlignment="1" applyProtection="1">
      <alignment horizontal="center" vertical="top"/>
      <protection hidden="1"/>
    </xf>
    <xf numFmtId="2" fontId="71" fillId="33" borderId="31" xfId="0" applyNumberFormat="1" applyFont="1" applyFill="1" applyBorder="1" applyAlignment="1" applyProtection="1">
      <alignment horizontal="center" vertical="top"/>
      <protection hidden="1"/>
    </xf>
    <xf numFmtId="2" fontId="71" fillId="33" borderId="30" xfId="0" applyNumberFormat="1" applyFont="1" applyFill="1" applyBorder="1" applyAlignment="1" applyProtection="1">
      <alignment horizontal="center" vertical="top"/>
      <protection hidden="1"/>
    </xf>
    <xf numFmtId="0" fontId="84" fillId="33" borderId="30" xfId="0" applyFont="1" applyFill="1" applyBorder="1" applyAlignment="1" applyProtection="1">
      <alignment horizontal="center" vertical="center"/>
      <protection hidden="1"/>
    </xf>
    <xf numFmtId="0" fontId="84" fillId="33" borderId="17" xfId="0" applyFont="1" applyFill="1" applyBorder="1" applyAlignment="1" applyProtection="1">
      <alignment horizontal="center" vertical="center"/>
      <protection hidden="1"/>
    </xf>
    <xf numFmtId="0" fontId="84" fillId="33" borderId="31" xfId="0" applyFont="1" applyFill="1" applyBorder="1" applyAlignment="1" applyProtection="1">
      <alignment horizontal="center" vertical="center"/>
      <protection hidden="1"/>
    </xf>
    <xf numFmtId="2" fontId="85" fillId="33" borderId="30" xfId="0" applyNumberFormat="1" applyFont="1" applyFill="1" applyBorder="1" applyAlignment="1" applyProtection="1">
      <alignment horizontal="center"/>
      <protection hidden="1"/>
    </xf>
    <xf numFmtId="2" fontId="85" fillId="33" borderId="17" xfId="0" applyNumberFormat="1" applyFont="1" applyFill="1" applyBorder="1" applyAlignment="1" applyProtection="1">
      <alignment horizontal="center"/>
      <protection hidden="1"/>
    </xf>
    <xf numFmtId="2" fontId="85" fillId="33" borderId="31" xfId="0" applyNumberFormat="1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75" fillId="33" borderId="16" xfId="0" applyFont="1" applyFill="1" applyBorder="1" applyAlignment="1" applyProtection="1">
      <alignment horizontal="left" vertical="top" wrapText="1"/>
      <protection hidden="1"/>
    </xf>
    <xf numFmtId="0" fontId="75" fillId="33" borderId="17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 wrapText="1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Alignment="1" applyProtection="1">
      <alignment horizontal="center" vertical="top"/>
      <protection hidden="1"/>
    </xf>
    <xf numFmtId="0" fontId="75" fillId="33" borderId="16" xfId="0" applyFont="1" applyFill="1" applyBorder="1" applyAlignment="1" applyProtection="1">
      <alignment horizontal="left" vertical="top"/>
      <protection hidden="1"/>
    </xf>
    <xf numFmtId="0" fontId="69" fillId="33" borderId="0" xfId="0" applyFont="1" applyFill="1" applyAlignment="1" applyProtection="1">
      <alignment horizontal="right"/>
      <protection hidden="1"/>
    </xf>
    <xf numFmtId="0" fontId="75" fillId="33" borderId="16" xfId="0" applyFont="1" applyFill="1" applyBorder="1" applyAlignment="1" applyProtection="1">
      <alignment horizontal="center" wrapText="1"/>
      <protection hidden="1"/>
    </xf>
    <xf numFmtId="14" fontId="75" fillId="33" borderId="16" xfId="0" applyNumberFormat="1" applyFont="1" applyFill="1" applyBorder="1" applyAlignment="1" applyProtection="1">
      <alignment horizontal="left"/>
      <protection hidden="1"/>
    </xf>
    <xf numFmtId="0" fontId="75" fillId="0" borderId="16" xfId="0" applyFont="1" applyFill="1" applyBorder="1" applyAlignment="1" applyProtection="1">
      <alignment horizontal="center"/>
      <protection hidden="1"/>
    </xf>
    <xf numFmtId="0" fontId="75" fillId="0" borderId="16" xfId="0" applyFont="1" applyFill="1" applyBorder="1" applyAlignment="1" applyProtection="1">
      <alignment horizontal="right"/>
      <protection hidden="1"/>
    </xf>
    <xf numFmtId="0" fontId="69" fillId="33" borderId="0" xfId="0" applyFont="1" applyFill="1" applyAlignment="1" applyProtection="1">
      <alignment horizontal="justify" wrapText="1"/>
      <protection hidden="1"/>
    </xf>
    <xf numFmtId="0" fontId="84" fillId="33" borderId="10" xfId="0" applyFont="1" applyFill="1" applyBorder="1" applyAlignment="1" applyProtection="1">
      <alignment horizontal="center" vertical="top"/>
      <protection hidden="1"/>
    </xf>
    <xf numFmtId="0" fontId="84" fillId="33" borderId="19" xfId="0" applyFont="1" applyFill="1" applyBorder="1" applyAlignment="1" applyProtection="1">
      <alignment horizontal="center" vertical="top"/>
      <protection hidden="1"/>
    </xf>
    <xf numFmtId="0" fontId="84" fillId="33" borderId="29" xfId="0" applyFont="1" applyFill="1" applyBorder="1" applyAlignment="1" applyProtection="1">
      <alignment horizontal="center" vertical="top"/>
      <protection hidden="1"/>
    </xf>
    <xf numFmtId="0" fontId="84" fillId="33" borderId="10" xfId="0" applyFont="1" applyFill="1" applyBorder="1" applyAlignment="1" applyProtection="1">
      <alignment horizontal="center" vertical="top" wrapText="1"/>
      <protection hidden="1"/>
    </xf>
    <xf numFmtId="0" fontId="84" fillId="33" borderId="19" xfId="0" applyFont="1" applyFill="1" applyBorder="1" applyAlignment="1" applyProtection="1">
      <alignment horizontal="center" vertical="top" wrapText="1"/>
      <protection hidden="1"/>
    </xf>
    <xf numFmtId="0" fontId="84" fillId="33" borderId="29" xfId="0" applyFont="1" applyFill="1" applyBorder="1" applyAlignment="1" applyProtection="1">
      <alignment horizontal="center" vertical="top" wrapText="1"/>
      <protection hidden="1"/>
    </xf>
    <xf numFmtId="2" fontId="71" fillId="33" borderId="30" xfId="0" applyNumberFormat="1" applyFont="1" applyFill="1" applyBorder="1" applyAlignment="1" applyProtection="1">
      <alignment horizontal="center" vertical="top"/>
      <protection/>
    </xf>
    <xf numFmtId="2" fontId="71" fillId="33" borderId="17" xfId="0" applyNumberFormat="1" applyFont="1" applyFill="1" applyBorder="1" applyAlignment="1" applyProtection="1">
      <alignment horizontal="center" vertical="top"/>
      <protection/>
    </xf>
    <xf numFmtId="2" fontId="71" fillId="33" borderId="31" xfId="0" applyNumberFormat="1" applyFont="1" applyFill="1" applyBorder="1" applyAlignment="1" applyProtection="1">
      <alignment horizontal="center" vertical="top"/>
      <protection/>
    </xf>
    <xf numFmtId="0" fontId="71" fillId="33" borderId="30" xfId="0" applyNumberFormat="1" applyFont="1" applyFill="1" applyBorder="1" applyAlignment="1" applyProtection="1">
      <alignment horizontal="right" vertical="top"/>
      <protection/>
    </xf>
    <xf numFmtId="0" fontId="71" fillId="33" borderId="17" xfId="0" applyNumberFormat="1" applyFont="1" applyFill="1" applyBorder="1" applyAlignment="1" applyProtection="1">
      <alignment horizontal="right" vertical="top"/>
      <protection/>
    </xf>
    <xf numFmtId="0" fontId="71" fillId="33" borderId="31" xfId="0" applyNumberFormat="1" applyFont="1" applyFill="1" applyBorder="1" applyAlignment="1" applyProtection="1">
      <alignment horizontal="right" vertical="top"/>
      <protection/>
    </xf>
    <xf numFmtId="0" fontId="69" fillId="33" borderId="30" xfId="0" applyNumberFormat="1" applyFont="1" applyFill="1" applyBorder="1" applyAlignment="1" applyProtection="1">
      <alignment horizontal="center" vertical="top"/>
      <protection/>
    </xf>
    <xf numFmtId="0" fontId="69" fillId="33" borderId="17" xfId="0" applyNumberFormat="1" applyFont="1" applyFill="1" applyBorder="1" applyAlignment="1" applyProtection="1">
      <alignment horizontal="center" vertical="top"/>
      <protection/>
    </xf>
    <xf numFmtId="0" fontId="69" fillId="33" borderId="31" xfId="0" applyNumberFormat="1" applyFont="1" applyFill="1" applyBorder="1" applyAlignment="1" applyProtection="1">
      <alignment horizontal="center" vertical="top"/>
      <protection/>
    </xf>
    <xf numFmtId="0" fontId="84" fillId="0" borderId="0" xfId="0" applyFont="1" applyFill="1" applyBorder="1" applyAlignment="1" applyProtection="1">
      <alignment horizontal="left" wrapText="1"/>
      <protection hidden="1"/>
    </xf>
    <xf numFmtId="0" fontId="84" fillId="0" borderId="16" xfId="0" applyFont="1" applyFill="1" applyBorder="1" applyAlignment="1" applyProtection="1">
      <alignment horizontal="left" wrapText="1"/>
      <protection hidden="1"/>
    </xf>
    <xf numFmtId="0" fontId="69" fillId="0" borderId="16" xfId="0" applyFont="1" applyBorder="1" applyAlignment="1" applyProtection="1">
      <alignment horizontal="center"/>
      <protection hidden="1"/>
    </xf>
    <xf numFmtId="0" fontId="82" fillId="33" borderId="16" xfId="0" applyFont="1" applyFill="1" applyBorder="1" applyAlignment="1" applyProtection="1">
      <alignment horizontal="right" wrapText="1"/>
      <protection hidden="1"/>
    </xf>
    <xf numFmtId="0" fontId="86" fillId="33" borderId="0" xfId="0" applyFont="1" applyFill="1" applyAlignment="1" applyProtection="1">
      <alignment horizontal="left" vertical="top" wrapText="1"/>
      <protection hidden="1" locked="0"/>
    </xf>
    <xf numFmtId="0" fontId="87" fillId="36" borderId="0" xfId="0" applyFont="1" applyFill="1" applyBorder="1" applyAlignment="1" applyProtection="1">
      <alignment horizontal="left" vertical="top" wrapText="1"/>
      <protection hidden="1" locked="0"/>
    </xf>
    <xf numFmtId="14" fontId="72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0" fontId="72" fillId="36" borderId="16" xfId="0" applyFont="1" applyFill="1" applyBorder="1" applyAlignment="1" applyProtection="1">
      <alignment horizontal="center" vertical="top" wrapText="1"/>
      <protection hidden="1" locked="0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69" fillId="0" borderId="19" xfId="0" applyFont="1" applyFill="1" applyBorder="1" applyAlignment="1" applyProtection="1">
      <alignment horizontal="center" vertical="top" wrapText="1"/>
      <protection/>
    </xf>
    <xf numFmtId="0" fontId="69" fillId="0" borderId="29" xfId="0" applyFont="1" applyFill="1" applyBorder="1" applyAlignment="1" applyProtection="1">
      <alignment horizontal="center" vertical="top" wrapText="1"/>
      <protection/>
    </xf>
    <xf numFmtId="0" fontId="69" fillId="0" borderId="10" xfId="0" applyFont="1" applyFill="1" applyBorder="1" applyAlignment="1" applyProtection="1">
      <alignment horizontal="center" vertical="top" wrapText="1"/>
      <protection/>
    </xf>
    <xf numFmtId="49" fontId="71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5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7" xfId="0" applyNumberFormat="1" applyFont="1" applyFill="1" applyBorder="1" applyAlignment="1" applyProtection="1">
      <alignment horizontal="center" vertical="top" wrapText="1"/>
      <protection locked="0"/>
    </xf>
    <xf numFmtId="49" fontId="71" fillId="36" borderId="24" xfId="0" applyNumberFormat="1" applyFont="1" applyFill="1" applyBorder="1" applyAlignment="1" applyProtection="1">
      <alignment horizontal="center" vertical="top" wrapText="1"/>
      <protection locked="0"/>
    </xf>
    <xf numFmtId="49" fontId="71" fillId="36" borderId="25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32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7" name="Таблица137" displayName="Таблица137" ref="BA1:BE27" comment="" totalsRowShown="0">
  <autoFilter ref="BA1:BE27"/>
  <tableColumns count="5">
    <tableColumn id="1" name="1"/>
    <tableColumn id="2" name="2"/>
    <tableColumn id="3" name="3"/>
    <tableColumn id="4" name="4"/>
    <tableColumn id="5" name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69" name="Таблица169" displayName="Таблица169" ref="BA63:BC73" comment="" totalsRowShown="0">
  <autoFilter ref="BA63:BC73"/>
  <tableColumns count="3">
    <tableColumn id="1" name="№ п/п прейскуранта"/>
    <tableColumn id="2" name=" Наружный и внутренний осмотр трубопровода пара и горячей воды"/>
    <tableColumn id="3" name="Сумма без НДС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0"/>
  <sheetViews>
    <sheetView tabSelected="1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2.00390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4.710937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28125" style="13" customWidth="1"/>
    <col min="53" max="53" width="24.8515625" style="13" hidden="1" customWidth="1"/>
    <col min="54" max="54" width="63.8515625" style="13" hidden="1" customWidth="1"/>
    <col min="55" max="55" width="21.7109375" style="13" hidden="1" customWidth="1"/>
    <col min="56" max="56" width="7.8515625" style="13" hidden="1" customWidth="1"/>
    <col min="57" max="57" width="27.28125" style="13" hidden="1" customWidth="1"/>
    <col min="58" max="58" width="3.00390625" style="13" customWidth="1"/>
    <col min="59" max="61" width="2.28125" style="13" customWidth="1"/>
    <col min="62" max="16384" width="2.28125" style="13" customWidth="1"/>
  </cols>
  <sheetData>
    <row r="1" spans="1:57" ht="69.75" customHeight="1">
      <c r="A1" s="254" t="s">
        <v>257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13" t="s">
        <v>168</v>
      </c>
      <c r="BB1" s="13" t="s">
        <v>169</v>
      </c>
      <c r="BC1" s="13" t="s">
        <v>170</v>
      </c>
      <c r="BD1" s="13" t="s">
        <v>287</v>
      </c>
      <c r="BE1" s="13" t="s">
        <v>315</v>
      </c>
    </row>
    <row r="2" spans="1:57" ht="222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97" t="s">
        <v>171</v>
      </c>
      <c r="BB2" s="98" t="s">
        <v>172</v>
      </c>
      <c r="BC2" s="98" t="s">
        <v>173</v>
      </c>
      <c r="BD2" s="75" t="s">
        <v>288</v>
      </c>
      <c r="BE2" s="75" t="s">
        <v>299</v>
      </c>
    </row>
    <row r="3" spans="1:57" ht="35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99" t="s">
        <v>174</v>
      </c>
      <c r="BB3" s="100" t="s">
        <v>172</v>
      </c>
      <c r="BC3" s="100" t="s">
        <v>175</v>
      </c>
      <c r="BD3" s="75" t="s">
        <v>288</v>
      </c>
      <c r="BE3" s="75" t="s">
        <v>299</v>
      </c>
    </row>
    <row r="4" spans="1:57" ht="4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97" t="s">
        <v>176</v>
      </c>
      <c r="BB4" s="98" t="s">
        <v>172</v>
      </c>
      <c r="BC4" s="98" t="s">
        <v>177</v>
      </c>
      <c r="BD4" s="75" t="s">
        <v>288</v>
      </c>
      <c r="BE4" s="75" t="s">
        <v>299</v>
      </c>
    </row>
    <row r="5" spans="1:57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s">
        <v>15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99" t="s">
        <v>178</v>
      </c>
      <c r="BB5" s="100" t="s">
        <v>179</v>
      </c>
      <c r="BC5" s="100" t="s">
        <v>180</v>
      </c>
      <c r="BD5" s="75" t="s">
        <v>289</v>
      </c>
      <c r="BE5" s="75" t="s">
        <v>300</v>
      </c>
    </row>
    <row r="6" spans="1:57" ht="21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79" t="s">
        <v>171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97" t="s">
        <v>181</v>
      </c>
      <c r="BB6" s="98" t="s">
        <v>179</v>
      </c>
      <c r="BC6" s="98" t="s">
        <v>182</v>
      </c>
      <c r="BD6" s="75" t="s">
        <v>289</v>
      </c>
      <c r="BE6" s="75" t="s">
        <v>300</v>
      </c>
    </row>
    <row r="7" spans="1:57" ht="2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 t="s">
        <v>13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99" t="s">
        <v>183</v>
      </c>
      <c r="BB7" s="100" t="s">
        <v>179</v>
      </c>
      <c r="BC7" s="100" t="s">
        <v>184</v>
      </c>
      <c r="BD7" s="75" t="s">
        <v>289</v>
      </c>
      <c r="BE7" s="75" t="s">
        <v>300</v>
      </c>
    </row>
    <row r="8" spans="1:57" ht="8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97" t="s">
        <v>185</v>
      </c>
      <c r="BB8" s="98" t="s">
        <v>179</v>
      </c>
      <c r="BC8" s="98" t="s">
        <v>347</v>
      </c>
      <c r="BD8" s="75" t="s">
        <v>290</v>
      </c>
      <c r="BE8" s="75" t="s">
        <v>301</v>
      </c>
    </row>
    <row r="9" spans="1:57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 t="s">
        <v>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99" t="s">
        <v>186</v>
      </c>
      <c r="BB9" s="100" t="s">
        <v>179</v>
      </c>
      <c r="BC9" s="100" t="s">
        <v>348</v>
      </c>
      <c r="BD9" s="75" t="s">
        <v>290</v>
      </c>
      <c r="BE9" s="75" t="s">
        <v>301</v>
      </c>
    </row>
    <row r="10" spans="1:57" ht="40.5" customHeight="1">
      <c r="A10" s="64"/>
      <c r="B10" s="180" t="s">
        <v>349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97" t="s">
        <v>187</v>
      </c>
      <c r="BB10" s="98" t="s">
        <v>188</v>
      </c>
      <c r="BC10" s="98" t="s">
        <v>189</v>
      </c>
      <c r="BD10" s="75" t="s">
        <v>291</v>
      </c>
      <c r="BE10" s="75" t="s">
        <v>302</v>
      </c>
    </row>
    <row r="11" spans="1:57" ht="66" customHeight="1">
      <c r="A11" s="64"/>
      <c r="B11" s="171" t="s">
        <v>261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99" t="s">
        <v>190</v>
      </c>
      <c r="BB11" s="100" t="s">
        <v>188</v>
      </c>
      <c r="BC11" s="100" t="s">
        <v>191</v>
      </c>
      <c r="BD11" s="75" t="s">
        <v>291</v>
      </c>
      <c r="BE11" s="75" t="s">
        <v>302</v>
      </c>
    </row>
    <row r="12" spans="1:57" ht="19.5" customHeight="1">
      <c r="A12" s="64"/>
      <c r="B12" s="258" t="s">
        <v>262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7"/>
      <c r="P12" s="257"/>
      <c r="Q12" s="257"/>
      <c r="R12" s="257"/>
      <c r="S12" s="257"/>
      <c r="T12" s="257"/>
      <c r="U12" s="257"/>
      <c r="V12" s="257"/>
      <c r="W12" s="176" t="s">
        <v>0</v>
      </c>
      <c r="X12" s="176"/>
      <c r="Y12" s="256"/>
      <c r="Z12" s="256"/>
      <c r="AA12" s="256"/>
      <c r="AB12" s="256"/>
      <c r="AC12" s="256"/>
      <c r="AD12" s="256"/>
      <c r="AE12" s="256"/>
      <c r="AF12" s="256"/>
      <c r="AG12" s="256"/>
      <c r="AH12" s="18"/>
      <c r="AI12" s="18"/>
      <c r="AJ12" s="18"/>
      <c r="AK12" s="18"/>
      <c r="AL12" s="18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97" t="s">
        <v>192</v>
      </c>
      <c r="BB12" s="98" t="s">
        <v>188</v>
      </c>
      <c r="BC12" s="98" t="s">
        <v>193</v>
      </c>
      <c r="BD12" s="75" t="s">
        <v>291</v>
      </c>
      <c r="BE12" s="75" t="s">
        <v>302</v>
      </c>
    </row>
    <row r="13" spans="1:57" ht="5.25" customHeight="1">
      <c r="A13" s="1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99" t="s">
        <v>194</v>
      </c>
      <c r="BB13" s="100" t="s">
        <v>188</v>
      </c>
      <c r="BC13" s="100" t="s">
        <v>353</v>
      </c>
      <c r="BD13" s="75" t="s">
        <v>292</v>
      </c>
      <c r="BE13" s="75" t="s">
        <v>302</v>
      </c>
    </row>
    <row r="14" spans="1:57" s="46" customFormat="1" ht="91.5" customHeight="1" thickBot="1">
      <c r="A14" s="38"/>
      <c r="B14" s="120" t="s">
        <v>316</v>
      </c>
      <c r="C14" s="121"/>
      <c r="D14" s="121"/>
      <c r="E14" s="121"/>
      <c r="F14" s="122"/>
      <c r="G14" s="123" t="s">
        <v>164</v>
      </c>
      <c r="H14" s="123"/>
      <c r="I14" s="123"/>
      <c r="J14" s="123"/>
      <c r="K14" s="123"/>
      <c r="L14" s="124" t="s">
        <v>317</v>
      </c>
      <c r="M14" s="124"/>
      <c r="N14" s="124"/>
      <c r="O14" s="186" t="s">
        <v>267</v>
      </c>
      <c r="P14" s="186"/>
      <c r="Q14" s="186"/>
      <c r="R14" s="186"/>
      <c r="S14" s="186"/>
      <c r="T14" s="186"/>
      <c r="U14" s="187" t="s">
        <v>268</v>
      </c>
      <c r="V14" s="188"/>
      <c r="W14" s="188"/>
      <c r="X14" s="188"/>
      <c r="Y14" s="188"/>
      <c r="Z14" s="189"/>
      <c r="AA14" s="124" t="s">
        <v>318</v>
      </c>
      <c r="AB14" s="259"/>
      <c r="AC14" s="259"/>
      <c r="AD14" s="259"/>
      <c r="AE14" s="260"/>
      <c r="AF14" s="261" t="s">
        <v>165</v>
      </c>
      <c r="AG14" s="259"/>
      <c r="AH14" s="259"/>
      <c r="AI14" s="259"/>
      <c r="AJ14" s="259"/>
      <c r="AK14" s="259"/>
      <c r="AL14" s="260"/>
      <c r="AM14" s="3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97" t="s">
        <v>195</v>
      </c>
      <c r="BB14" s="101" t="s">
        <v>350</v>
      </c>
      <c r="BC14" s="98" t="s">
        <v>354</v>
      </c>
      <c r="BD14" s="34" t="s">
        <v>292</v>
      </c>
      <c r="BE14" s="75" t="s">
        <v>303</v>
      </c>
    </row>
    <row r="15" spans="1:57" ht="51" customHeight="1">
      <c r="A15" s="14"/>
      <c r="B15" s="106"/>
      <c r="C15" s="107"/>
      <c r="D15" s="107"/>
      <c r="E15" s="107"/>
      <c r="F15" s="108"/>
      <c r="G15" s="105"/>
      <c r="H15" s="105"/>
      <c r="I15" s="105"/>
      <c r="J15" s="105"/>
      <c r="K15" s="105"/>
      <c r="L15" s="105"/>
      <c r="M15" s="105"/>
      <c r="N15" s="105"/>
      <c r="O15" s="113"/>
      <c r="P15" s="113"/>
      <c r="Q15" s="113"/>
      <c r="R15" s="113"/>
      <c r="S15" s="113"/>
      <c r="T15" s="113"/>
      <c r="U15" s="114"/>
      <c r="V15" s="114"/>
      <c r="W15" s="114"/>
      <c r="X15" s="114"/>
      <c r="Y15" s="114"/>
      <c r="Z15" s="114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18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99" t="s">
        <v>196</v>
      </c>
      <c r="BB15" s="100" t="s">
        <v>197</v>
      </c>
      <c r="BC15" s="100" t="s">
        <v>198</v>
      </c>
      <c r="BD15" s="75" t="s">
        <v>293</v>
      </c>
      <c r="BE15" s="75" t="s">
        <v>304</v>
      </c>
    </row>
    <row r="16" spans="1:57" ht="53.25" customHeight="1" thickBot="1">
      <c r="A16" s="14"/>
      <c r="B16" s="109" t="s">
        <v>297</v>
      </c>
      <c r="C16" s="110"/>
      <c r="D16" s="110"/>
      <c r="E16" s="110"/>
      <c r="F16" s="110"/>
      <c r="G16" s="110"/>
      <c r="H16" s="110"/>
      <c r="I16" s="110"/>
      <c r="J16" s="110"/>
      <c r="K16" s="111"/>
      <c r="L16" s="111"/>
      <c r="M16" s="111"/>
      <c r="N16" s="111"/>
      <c r="O16" s="111"/>
      <c r="P16" s="112" t="s">
        <v>298</v>
      </c>
      <c r="Q16" s="112"/>
      <c r="R16" s="112"/>
      <c r="S16" s="112"/>
      <c r="T16" s="11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3" t="s">
        <v>271</v>
      </c>
      <c r="AF16" s="103"/>
      <c r="AG16" s="103"/>
      <c r="AH16" s="102"/>
      <c r="AI16" s="102"/>
      <c r="AJ16" s="102"/>
      <c r="AK16" s="102"/>
      <c r="AL16" s="10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97" t="s">
        <v>199</v>
      </c>
      <c r="BB16" s="98" t="s">
        <v>197</v>
      </c>
      <c r="BC16" s="98" t="s">
        <v>200</v>
      </c>
      <c r="BD16" s="75" t="s">
        <v>293</v>
      </c>
      <c r="BE16" s="75" t="s">
        <v>304</v>
      </c>
    </row>
    <row r="17" spans="1:57" ht="20.25" customHeight="1">
      <c r="A17" s="14"/>
      <c r="B17" s="106" t="s">
        <v>319</v>
      </c>
      <c r="C17" s="107"/>
      <c r="D17" s="107"/>
      <c r="E17" s="107"/>
      <c r="F17" s="108"/>
      <c r="G17" s="105"/>
      <c r="H17" s="105"/>
      <c r="I17" s="105"/>
      <c r="J17" s="105"/>
      <c r="K17" s="105"/>
      <c r="L17" s="105"/>
      <c r="M17" s="105"/>
      <c r="N17" s="105"/>
      <c r="O17" s="113"/>
      <c r="P17" s="113"/>
      <c r="Q17" s="113"/>
      <c r="R17" s="113"/>
      <c r="S17" s="113"/>
      <c r="T17" s="113"/>
      <c r="U17" s="114"/>
      <c r="V17" s="114"/>
      <c r="W17" s="114"/>
      <c r="X17" s="114"/>
      <c r="Y17" s="114"/>
      <c r="Z17" s="114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18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99" t="s">
        <v>201</v>
      </c>
      <c r="BB17" s="100" t="s">
        <v>197</v>
      </c>
      <c r="BC17" s="100" t="s">
        <v>202</v>
      </c>
      <c r="BD17" s="75" t="s">
        <v>293</v>
      </c>
      <c r="BE17" s="75" t="s">
        <v>304</v>
      </c>
    </row>
    <row r="18" spans="1:57" ht="15" customHeight="1" thickBot="1">
      <c r="A18" s="14"/>
      <c r="B18" s="109" t="s">
        <v>297</v>
      </c>
      <c r="C18" s="110"/>
      <c r="D18" s="110"/>
      <c r="E18" s="110"/>
      <c r="F18" s="110"/>
      <c r="G18" s="110"/>
      <c r="H18" s="110"/>
      <c r="I18" s="110"/>
      <c r="J18" s="110"/>
      <c r="K18" s="111"/>
      <c r="L18" s="111"/>
      <c r="M18" s="111"/>
      <c r="N18" s="111"/>
      <c r="O18" s="111"/>
      <c r="P18" s="112" t="s">
        <v>298</v>
      </c>
      <c r="Q18" s="112"/>
      <c r="R18" s="112"/>
      <c r="S18" s="112"/>
      <c r="T18" s="11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 t="s">
        <v>271</v>
      </c>
      <c r="AF18" s="103"/>
      <c r="AG18" s="103"/>
      <c r="AH18" s="102"/>
      <c r="AI18" s="102"/>
      <c r="AJ18" s="102"/>
      <c r="AK18" s="102"/>
      <c r="AL18" s="10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97" t="s">
        <v>14</v>
      </c>
      <c r="BB18" s="98" t="s">
        <v>203</v>
      </c>
      <c r="BC18" s="98" t="s">
        <v>204</v>
      </c>
      <c r="BD18" s="75" t="s">
        <v>294</v>
      </c>
      <c r="BE18" s="75" t="s">
        <v>305</v>
      </c>
    </row>
    <row r="19" spans="1:57" ht="15" customHeight="1">
      <c r="A19" s="14"/>
      <c r="B19" s="106"/>
      <c r="C19" s="107"/>
      <c r="D19" s="107"/>
      <c r="E19" s="107"/>
      <c r="F19" s="108"/>
      <c r="G19" s="105"/>
      <c r="H19" s="105"/>
      <c r="I19" s="105"/>
      <c r="J19" s="105"/>
      <c r="K19" s="105"/>
      <c r="L19" s="105"/>
      <c r="M19" s="105"/>
      <c r="N19" s="105"/>
      <c r="O19" s="113"/>
      <c r="P19" s="113"/>
      <c r="Q19" s="113"/>
      <c r="R19" s="113"/>
      <c r="S19" s="113"/>
      <c r="T19" s="113"/>
      <c r="U19" s="114"/>
      <c r="V19" s="114"/>
      <c r="W19" s="114"/>
      <c r="X19" s="114"/>
      <c r="Y19" s="114"/>
      <c r="Z19" s="114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18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99" t="s">
        <v>205</v>
      </c>
      <c r="BB19" s="100" t="s">
        <v>203</v>
      </c>
      <c r="BC19" s="100" t="s">
        <v>355</v>
      </c>
      <c r="BD19" s="75" t="s">
        <v>294</v>
      </c>
      <c r="BE19" s="75" t="s">
        <v>306</v>
      </c>
    </row>
    <row r="20" spans="1:57" ht="15" customHeight="1" thickBot="1">
      <c r="A20" s="14"/>
      <c r="B20" s="109" t="s">
        <v>297</v>
      </c>
      <c r="C20" s="110"/>
      <c r="D20" s="110"/>
      <c r="E20" s="110"/>
      <c r="F20" s="110"/>
      <c r="G20" s="110"/>
      <c r="H20" s="110"/>
      <c r="I20" s="110"/>
      <c r="J20" s="110"/>
      <c r="K20" s="111"/>
      <c r="L20" s="111"/>
      <c r="M20" s="111"/>
      <c r="N20" s="111"/>
      <c r="O20" s="111"/>
      <c r="P20" s="112" t="s">
        <v>298</v>
      </c>
      <c r="Q20" s="112"/>
      <c r="R20" s="112"/>
      <c r="S20" s="112"/>
      <c r="T20" s="11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 t="s">
        <v>271</v>
      </c>
      <c r="AF20" s="103"/>
      <c r="AG20" s="103"/>
      <c r="AH20" s="102"/>
      <c r="AI20" s="102"/>
      <c r="AJ20" s="102"/>
      <c r="AK20" s="102"/>
      <c r="AL20" s="10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97" t="s">
        <v>206</v>
      </c>
      <c r="BB20" s="98" t="s">
        <v>203</v>
      </c>
      <c r="BC20" s="98" t="s">
        <v>356</v>
      </c>
      <c r="BD20" s="75" t="s">
        <v>294</v>
      </c>
      <c r="BE20" s="75" t="s">
        <v>307</v>
      </c>
    </row>
    <row r="21" spans="1:57" ht="15" customHeight="1">
      <c r="A21" s="14"/>
      <c r="B21" s="106" t="s">
        <v>319</v>
      </c>
      <c r="C21" s="107"/>
      <c r="D21" s="107"/>
      <c r="E21" s="107"/>
      <c r="F21" s="108"/>
      <c r="G21" s="105" t="s">
        <v>319</v>
      </c>
      <c r="H21" s="105" t="s">
        <v>320</v>
      </c>
      <c r="I21" s="105"/>
      <c r="J21" s="105"/>
      <c r="K21" s="105"/>
      <c r="L21" s="105"/>
      <c r="M21" s="105"/>
      <c r="N21" s="105"/>
      <c r="O21" s="113"/>
      <c r="P21" s="113"/>
      <c r="Q21" s="113"/>
      <c r="R21" s="113"/>
      <c r="S21" s="113"/>
      <c r="T21" s="113"/>
      <c r="U21" s="114"/>
      <c r="V21" s="114"/>
      <c r="W21" s="114"/>
      <c r="X21" s="114"/>
      <c r="Y21" s="114"/>
      <c r="Z21" s="114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18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99" t="s">
        <v>207</v>
      </c>
      <c r="BB21" s="100" t="s">
        <v>208</v>
      </c>
      <c r="BC21" s="100" t="s">
        <v>209</v>
      </c>
      <c r="BD21" s="75" t="s">
        <v>294</v>
      </c>
      <c r="BE21" s="75" t="s">
        <v>308</v>
      </c>
    </row>
    <row r="22" spans="1:57" ht="15" customHeight="1" thickBot="1">
      <c r="A22" s="14"/>
      <c r="B22" s="109" t="s">
        <v>297</v>
      </c>
      <c r="C22" s="110"/>
      <c r="D22" s="110"/>
      <c r="E22" s="110"/>
      <c r="F22" s="110"/>
      <c r="G22" s="110"/>
      <c r="H22" s="110"/>
      <c r="I22" s="110"/>
      <c r="J22" s="110"/>
      <c r="K22" s="111"/>
      <c r="L22" s="111"/>
      <c r="M22" s="111"/>
      <c r="N22" s="111"/>
      <c r="O22" s="111"/>
      <c r="P22" s="112" t="s">
        <v>298</v>
      </c>
      <c r="Q22" s="112"/>
      <c r="R22" s="112"/>
      <c r="S22" s="112"/>
      <c r="T22" s="11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271</v>
      </c>
      <c r="AF22" s="103"/>
      <c r="AG22" s="103"/>
      <c r="AH22" s="102"/>
      <c r="AI22" s="102"/>
      <c r="AJ22" s="102"/>
      <c r="AK22" s="102"/>
      <c r="AL22" s="10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97" t="s">
        <v>210</v>
      </c>
      <c r="BB22" s="98" t="s">
        <v>208</v>
      </c>
      <c r="BC22" s="98" t="s">
        <v>211</v>
      </c>
      <c r="BD22" s="75" t="s">
        <v>294</v>
      </c>
      <c r="BE22" s="75" t="s">
        <v>309</v>
      </c>
    </row>
    <row r="23" spans="1:57" ht="15" customHeight="1">
      <c r="A23" s="14"/>
      <c r="B23" s="106" t="s">
        <v>319</v>
      </c>
      <c r="C23" s="107"/>
      <c r="D23" s="107"/>
      <c r="E23" s="107"/>
      <c r="F23" s="108"/>
      <c r="G23" s="105"/>
      <c r="H23" s="105"/>
      <c r="I23" s="105"/>
      <c r="J23" s="105"/>
      <c r="K23" s="105"/>
      <c r="L23" s="105"/>
      <c r="M23" s="105"/>
      <c r="N23" s="105"/>
      <c r="O23" s="113"/>
      <c r="P23" s="113"/>
      <c r="Q23" s="113"/>
      <c r="R23" s="113"/>
      <c r="S23" s="113"/>
      <c r="T23" s="113"/>
      <c r="U23" s="114"/>
      <c r="V23" s="114"/>
      <c r="W23" s="114"/>
      <c r="X23" s="114"/>
      <c r="Y23" s="114"/>
      <c r="Z23" s="114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18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99" t="s">
        <v>212</v>
      </c>
      <c r="BB23" s="100" t="s">
        <v>351</v>
      </c>
      <c r="BC23" s="100" t="s">
        <v>213</v>
      </c>
      <c r="BD23" s="75" t="s">
        <v>295</v>
      </c>
      <c r="BE23" s="75" t="s">
        <v>310</v>
      </c>
    </row>
    <row r="24" spans="1:57" ht="15" customHeight="1" thickBot="1">
      <c r="A24" s="14"/>
      <c r="B24" s="109" t="s">
        <v>297</v>
      </c>
      <c r="C24" s="110"/>
      <c r="D24" s="110"/>
      <c r="E24" s="110"/>
      <c r="F24" s="110"/>
      <c r="G24" s="110"/>
      <c r="H24" s="110"/>
      <c r="I24" s="110"/>
      <c r="J24" s="110"/>
      <c r="K24" s="111"/>
      <c r="L24" s="111"/>
      <c r="M24" s="111"/>
      <c r="N24" s="111"/>
      <c r="O24" s="111"/>
      <c r="P24" s="112" t="s">
        <v>298</v>
      </c>
      <c r="Q24" s="112"/>
      <c r="R24" s="112"/>
      <c r="S24" s="112"/>
      <c r="T24" s="11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 t="s">
        <v>271</v>
      </c>
      <c r="AF24" s="103"/>
      <c r="AG24" s="103"/>
      <c r="AH24" s="102"/>
      <c r="AI24" s="102"/>
      <c r="AJ24" s="102"/>
      <c r="AK24" s="102"/>
      <c r="AL24" s="10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97" t="s">
        <v>214</v>
      </c>
      <c r="BB24" s="98" t="s">
        <v>351</v>
      </c>
      <c r="BC24" s="98" t="s">
        <v>215</v>
      </c>
      <c r="BD24" s="75" t="s">
        <v>295</v>
      </c>
      <c r="BE24" s="75" t="s">
        <v>311</v>
      </c>
    </row>
    <row r="25" spans="1:57" ht="15" customHeight="1">
      <c r="A25" s="14"/>
      <c r="B25" s="106" t="s">
        <v>319</v>
      </c>
      <c r="C25" s="107"/>
      <c r="D25" s="107"/>
      <c r="E25" s="107"/>
      <c r="F25" s="108"/>
      <c r="G25" s="115" t="s">
        <v>319</v>
      </c>
      <c r="H25" s="116" t="s">
        <v>320</v>
      </c>
      <c r="I25" s="116"/>
      <c r="J25" s="116"/>
      <c r="K25" s="117"/>
      <c r="L25" s="115"/>
      <c r="M25" s="116"/>
      <c r="N25" s="117"/>
      <c r="O25" s="262"/>
      <c r="P25" s="263"/>
      <c r="Q25" s="263"/>
      <c r="R25" s="263"/>
      <c r="S25" s="263"/>
      <c r="T25" s="264"/>
      <c r="U25" s="265"/>
      <c r="V25" s="266"/>
      <c r="W25" s="266"/>
      <c r="X25" s="266"/>
      <c r="Y25" s="266"/>
      <c r="Z25" s="267"/>
      <c r="AA25" s="115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268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99" t="s">
        <v>216</v>
      </c>
      <c r="BB25" s="100" t="s">
        <v>351</v>
      </c>
      <c r="BC25" s="100" t="s">
        <v>217</v>
      </c>
      <c r="BD25" s="75" t="s">
        <v>295</v>
      </c>
      <c r="BE25" s="75" t="s">
        <v>312</v>
      </c>
    </row>
    <row r="26" spans="1:57" ht="15" customHeight="1" thickBot="1">
      <c r="A26" s="14"/>
      <c r="B26" s="109" t="s">
        <v>297</v>
      </c>
      <c r="C26" s="110"/>
      <c r="D26" s="110"/>
      <c r="E26" s="110"/>
      <c r="F26" s="110"/>
      <c r="G26" s="110"/>
      <c r="H26" s="110"/>
      <c r="I26" s="110"/>
      <c r="J26" s="110"/>
      <c r="K26" s="111"/>
      <c r="L26" s="111"/>
      <c r="M26" s="111"/>
      <c r="N26" s="111"/>
      <c r="O26" s="111"/>
      <c r="P26" s="112" t="s">
        <v>298</v>
      </c>
      <c r="Q26" s="112"/>
      <c r="R26" s="112"/>
      <c r="S26" s="112"/>
      <c r="T26" s="11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 t="s">
        <v>271</v>
      </c>
      <c r="AF26" s="103"/>
      <c r="AG26" s="103"/>
      <c r="AH26" s="102"/>
      <c r="AI26" s="102"/>
      <c r="AJ26" s="102"/>
      <c r="AK26" s="102"/>
      <c r="AL26" s="10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97" t="s">
        <v>218</v>
      </c>
      <c r="BB26" s="98" t="s">
        <v>352</v>
      </c>
      <c r="BC26" s="98" t="s">
        <v>219</v>
      </c>
      <c r="BD26" s="34" t="s">
        <v>296</v>
      </c>
      <c r="BE26" s="75" t="s">
        <v>313</v>
      </c>
    </row>
    <row r="27" spans="1:57" ht="15" customHeight="1">
      <c r="A27" s="14"/>
      <c r="B27" s="106" t="s">
        <v>319</v>
      </c>
      <c r="C27" s="107"/>
      <c r="D27" s="107"/>
      <c r="E27" s="107"/>
      <c r="F27" s="108"/>
      <c r="G27" s="105" t="s">
        <v>319</v>
      </c>
      <c r="H27" s="105" t="s">
        <v>320</v>
      </c>
      <c r="I27" s="105"/>
      <c r="J27" s="105"/>
      <c r="K27" s="105"/>
      <c r="L27" s="105"/>
      <c r="M27" s="105"/>
      <c r="N27" s="105"/>
      <c r="O27" s="113"/>
      <c r="P27" s="113"/>
      <c r="Q27" s="113"/>
      <c r="R27" s="113"/>
      <c r="S27" s="113"/>
      <c r="T27" s="113"/>
      <c r="U27" s="114"/>
      <c r="V27" s="114"/>
      <c r="W27" s="114"/>
      <c r="X27" s="114"/>
      <c r="Y27" s="114"/>
      <c r="Z27" s="114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18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99" t="s">
        <v>220</v>
      </c>
      <c r="BB27" s="100" t="s">
        <v>352</v>
      </c>
      <c r="BC27" s="100" t="s">
        <v>221</v>
      </c>
      <c r="BD27" s="34" t="s">
        <v>296</v>
      </c>
      <c r="BE27" s="75" t="s">
        <v>314</v>
      </c>
    </row>
    <row r="28" spans="1:56" ht="15" customHeight="1" thickBot="1">
      <c r="A28" s="14"/>
      <c r="B28" s="109" t="s">
        <v>297</v>
      </c>
      <c r="C28" s="110"/>
      <c r="D28" s="110"/>
      <c r="E28" s="110"/>
      <c r="F28" s="110"/>
      <c r="G28" s="110"/>
      <c r="H28" s="110"/>
      <c r="I28" s="110"/>
      <c r="J28" s="110"/>
      <c r="K28" s="111"/>
      <c r="L28" s="111"/>
      <c r="M28" s="111"/>
      <c r="N28" s="111"/>
      <c r="O28" s="111"/>
      <c r="P28" s="112" t="s">
        <v>298</v>
      </c>
      <c r="Q28" s="112"/>
      <c r="R28" s="112"/>
      <c r="S28" s="112"/>
      <c r="T28" s="11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3" t="s">
        <v>271</v>
      </c>
      <c r="AF28" s="103"/>
      <c r="AG28" s="103"/>
      <c r="AH28" s="102"/>
      <c r="AI28" s="102"/>
      <c r="AJ28" s="102"/>
      <c r="AK28" s="102"/>
      <c r="AL28" s="10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33"/>
      <c r="BB28" s="33"/>
      <c r="BC28" s="33"/>
      <c r="BD28" s="75"/>
    </row>
    <row r="29" spans="1:56" ht="15" customHeight="1">
      <c r="A29" s="14"/>
      <c r="B29" s="106" t="s">
        <v>319</v>
      </c>
      <c r="C29" s="107"/>
      <c r="D29" s="107"/>
      <c r="E29" s="107"/>
      <c r="F29" s="108"/>
      <c r="G29" s="105" t="s">
        <v>319</v>
      </c>
      <c r="H29" s="105" t="s">
        <v>320</v>
      </c>
      <c r="I29" s="105"/>
      <c r="J29" s="105"/>
      <c r="K29" s="105"/>
      <c r="L29" s="105"/>
      <c r="M29" s="105"/>
      <c r="N29" s="105"/>
      <c r="O29" s="113"/>
      <c r="P29" s="113"/>
      <c r="Q29" s="113"/>
      <c r="R29" s="113"/>
      <c r="S29" s="113"/>
      <c r="T29" s="113"/>
      <c r="U29" s="114"/>
      <c r="V29" s="114"/>
      <c r="W29" s="114"/>
      <c r="X29" s="114"/>
      <c r="Y29" s="114"/>
      <c r="Z29" s="114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18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33"/>
      <c r="BB29" s="33"/>
      <c r="BC29" s="33"/>
      <c r="BD29" s="75"/>
    </row>
    <row r="30" spans="1:56" ht="15" customHeight="1" thickBot="1">
      <c r="A30" s="14"/>
      <c r="B30" s="109" t="s">
        <v>297</v>
      </c>
      <c r="C30" s="110"/>
      <c r="D30" s="110"/>
      <c r="E30" s="110"/>
      <c r="F30" s="110"/>
      <c r="G30" s="110"/>
      <c r="H30" s="110"/>
      <c r="I30" s="110"/>
      <c r="J30" s="110"/>
      <c r="K30" s="111"/>
      <c r="L30" s="111"/>
      <c r="M30" s="111"/>
      <c r="N30" s="111"/>
      <c r="O30" s="111"/>
      <c r="P30" s="112" t="s">
        <v>298</v>
      </c>
      <c r="Q30" s="112"/>
      <c r="R30" s="112"/>
      <c r="S30" s="112"/>
      <c r="T30" s="11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 t="s">
        <v>271</v>
      </c>
      <c r="AF30" s="103"/>
      <c r="AG30" s="103"/>
      <c r="AH30" s="102"/>
      <c r="AI30" s="102"/>
      <c r="AJ30" s="102"/>
      <c r="AK30" s="102"/>
      <c r="AL30" s="10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33"/>
      <c r="BB30" s="33"/>
      <c r="BC30" s="33"/>
      <c r="BD30" s="75"/>
    </row>
    <row r="31" spans="1:56" ht="38.25" customHeight="1">
      <c r="A31" s="18"/>
      <c r="B31" s="174" t="s">
        <v>166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33"/>
      <c r="BB31" s="33"/>
      <c r="BC31" s="33"/>
      <c r="BD31" s="33"/>
    </row>
    <row r="32" spans="1:56" ht="36.75" customHeight="1">
      <c r="A32" s="64"/>
      <c r="B32" s="255" t="s">
        <v>258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33"/>
      <c r="BB32" s="33"/>
      <c r="BC32" s="33"/>
      <c r="BD32" s="33"/>
    </row>
    <row r="33" spans="1:56" ht="18.75" customHeight="1">
      <c r="A33" s="18"/>
      <c r="B33" s="174" t="s">
        <v>167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33"/>
      <c r="BB33" s="33"/>
      <c r="BC33" s="33"/>
      <c r="BD33" s="33"/>
    </row>
    <row r="34" spans="1:56" ht="31.5" customHeight="1">
      <c r="A34" s="64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33"/>
      <c r="BB34" s="33"/>
      <c r="BC34" s="33"/>
      <c r="BD34" s="33"/>
    </row>
    <row r="35" spans="1:56" ht="10.5" customHeight="1">
      <c r="A35" s="18"/>
      <c r="B35" s="166" t="s">
        <v>16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33"/>
      <c r="BB35" s="33"/>
      <c r="BC35" s="33"/>
      <c r="BD35" s="33"/>
    </row>
    <row r="36" spans="1:56" ht="19.5">
      <c r="A36" s="18"/>
      <c r="B36" s="165" t="s">
        <v>17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63"/>
      <c r="AL36" s="63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35"/>
      <c r="BB36" s="35"/>
      <c r="BC36" s="35"/>
      <c r="BD36" s="33"/>
    </row>
    <row r="37" spans="1:56" s="15" customFormat="1" ht="20.25" customHeight="1">
      <c r="A37" s="6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35"/>
      <c r="BB37" s="35"/>
      <c r="BC37" s="35"/>
      <c r="BD37" s="35"/>
    </row>
    <row r="38" spans="1:52" ht="19.5">
      <c r="A38" s="18"/>
      <c r="B38" s="165" t="s">
        <v>18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3" ht="19.5">
      <c r="A39" s="64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95" t="s">
        <v>346</v>
      </c>
    </row>
    <row r="40" spans="1:53" ht="12" customHeight="1">
      <c r="A40" s="18"/>
      <c r="B40" s="166" t="s">
        <v>9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96" t="s">
        <v>320</v>
      </c>
    </row>
    <row r="41" spans="1:52" ht="19.5">
      <c r="A41" s="64"/>
      <c r="B41" s="169" t="s">
        <v>10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</row>
    <row r="42" spans="1:52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17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</row>
    <row r="43" spans="1:52" ht="19.5">
      <c r="A43" s="64"/>
      <c r="B43" s="167" t="s">
        <v>11</v>
      </c>
      <c r="C43" s="167"/>
      <c r="D43" s="167"/>
      <c r="E43" s="167"/>
      <c r="F43" s="167"/>
      <c r="G43" s="167"/>
      <c r="H43" s="167"/>
      <c r="I43" s="168"/>
      <c r="J43" s="168"/>
      <c r="K43" s="168"/>
      <c r="L43" s="168"/>
      <c r="M43" s="168"/>
      <c r="N43" s="168"/>
      <c r="O43" s="168"/>
      <c r="P43" s="168"/>
      <c r="Q43" s="168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</row>
    <row r="44" spans="1:52" ht="15">
      <c r="A44" s="64"/>
      <c r="B44" s="64"/>
      <c r="C44" s="64"/>
      <c r="D44" s="64"/>
      <c r="E44" s="64"/>
      <c r="F44" s="64"/>
      <c r="G44" s="64"/>
      <c r="H44" s="64"/>
      <c r="I44" s="173" t="s">
        <v>1</v>
      </c>
      <c r="J44" s="173"/>
      <c r="K44" s="173"/>
      <c r="L44" s="173"/>
      <c r="M44" s="173"/>
      <c r="N44" s="173"/>
      <c r="O44" s="173"/>
      <c r="P44" s="173"/>
      <c r="Q44" s="173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</row>
    <row r="45" spans="1:52" ht="19.5">
      <c r="A45" s="64"/>
      <c r="B45" s="163" t="s">
        <v>12</v>
      </c>
      <c r="C45" s="163"/>
      <c r="D45" s="163"/>
      <c r="E45" s="163"/>
      <c r="F45" s="163"/>
      <c r="G45" s="163"/>
      <c r="H45" s="163"/>
      <c r="I45" s="164"/>
      <c r="J45" s="164"/>
      <c r="K45" s="164"/>
      <c r="L45" s="164"/>
      <c r="M45" s="164"/>
      <c r="N45" s="164"/>
      <c r="O45" s="164"/>
      <c r="P45" s="164"/>
      <c r="Q45" s="164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</row>
    <row r="46" spans="1:52" ht="15">
      <c r="A46" s="64"/>
      <c r="B46" s="64"/>
      <c r="C46" s="64"/>
      <c r="D46" s="64"/>
      <c r="E46" s="64"/>
      <c r="F46" s="64"/>
      <c r="G46" s="64"/>
      <c r="H46" s="64"/>
      <c r="I46" s="66"/>
      <c r="J46" s="67" t="s">
        <v>1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</row>
    <row r="47" spans="1:52" s="46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s="46" customFormat="1" ht="21" customHeight="1">
      <c r="A48" s="39" t="s">
        <v>222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7"/>
      <c r="N48" s="37"/>
      <c r="O48" s="37"/>
      <c r="P48" s="37"/>
      <c r="Q48" s="37"/>
      <c r="R48" s="37"/>
      <c r="S48" s="37"/>
      <c r="T48" s="37"/>
      <c r="U48" s="181" t="s">
        <v>223</v>
      </c>
      <c r="V48" s="181"/>
      <c r="W48" s="181"/>
      <c r="X48" s="181"/>
      <c r="Y48" s="181"/>
      <c r="Z48" s="181"/>
      <c r="AA48" s="181"/>
      <c r="AB48" s="181"/>
      <c r="AC48" s="181"/>
      <c r="AD48" s="181"/>
      <c r="AE48" s="182"/>
      <c r="AF48" s="182"/>
      <c r="AG48" s="182"/>
      <c r="AH48" s="182"/>
      <c r="AI48" s="182"/>
      <c r="AJ48" s="182"/>
      <c r="AK48" s="182"/>
      <c r="AL48" s="182"/>
      <c r="AM48" s="3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2" s="46" customFormat="1" ht="36.75" customHeight="1">
      <c r="A49" s="183" t="str">
        <f>VLOOKUP($W$6,$BA$2:$BC$36,2,0)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37"/>
      <c r="R49" s="36"/>
      <c r="S49" s="37"/>
      <c r="T49" s="37"/>
      <c r="U49" s="36"/>
      <c r="V49" s="36"/>
      <c r="W49" s="36"/>
      <c r="X49" s="36"/>
      <c r="Y49" s="36"/>
      <c r="Z49" s="36"/>
      <c r="AA49" s="36"/>
      <c r="AB49" s="36"/>
      <c r="AC49" s="41" t="s">
        <v>0</v>
      </c>
      <c r="AD49" s="41"/>
      <c r="AE49" s="184"/>
      <c r="AF49" s="184"/>
      <c r="AG49" s="184"/>
      <c r="AH49" s="184"/>
      <c r="AI49" s="184"/>
      <c r="AJ49" s="184"/>
      <c r="AK49" s="184"/>
      <c r="AL49" s="77" t="s">
        <v>224</v>
      </c>
      <c r="AM49" s="3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s="46" customFormat="1" ht="23.2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37"/>
      <c r="R50" s="36"/>
      <c r="S50" s="37"/>
      <c r="T50" s="37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</row>
    <row r="51" spans="1:52" s="46" customFormat="1" ht="22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37"/>
      <c r="R51" s="36"/>
      <c r="S51" s="37"/>
      <c r="T51" s="37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</row>
    <row r="52" spans="1:52" s="46" customFormat="1" ht="27.75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37"/>
      <c r="R52" s="36"/>
      <c r="S52" s="37"/>
      <c r="T52" s="37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2" s="46" customFormat="1" ht="51.7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37"/>
      <c r="R53" s="36"/>
      <c r="S53" s="37"/>
      <c r="T53" s="37"/>
      <c r="U53" s="36"/>
      <c r="V53" s="36"/>
      <c r="W53" s="42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s="46" customFormat="1" ht="9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</row>
    <row r="55" spans="2:52" s="46" customFormat="1" ht="9.7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</row>
    <row r="56" spans="1:52" s="46" customFormat="1" ht="9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37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0" s="46" customFormat="1" ht="32.25" customHeight="1">
      <c r="A57" s="76" t="s">
        <v>225</v>
      </c>
      <c r="B57" s="43"/>
      <c r="C57" s="43"/>
      <c r="D57" s="43"/>
      <c r="E57" s="43"/>
      <c r="F57" s="43"/>
      <c r="G57" s="43"/>
      <c r="H57" s="43"/>
      <c r="I57" s="193" t="str">
        <f>B10</f>
        <v>Указать наименование организации, заключившей долгосрочный договор (вместо данного текста)</v>
      </c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43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s="46" customFormat="1" ht="30" customHeight="1">
      <c r="A58" s="68" t="s">
        <v>226</v>
      </c>
      <c r="B58" s="43"/>
      <c r="C58" s="43"/>
      <c r="D58" s="43"/>
      <c r="E58" s="43"/>
      <c r="F58" s="43"/>
      <c r="G58" s="43"/>
      <c r="H58" s="43"/>
      <c r="I58" s="194">
        <f>B37</f>
        <v>0</v>
      </c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43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s="46" customFormat="1" ht="84.75" customHeight="1">
      <c r="A59" s="41"/>
      <c r="B59" s="36"/>
      <c r="C59" s="36"/>
      <c r="D59" s="36"/>
      <c r="E59" s="36"/>
      <c r="F59" s="36"/>
      <c r="G59" s="36"/>
      <c r="H59" s="36"/>
      <c r="I59" s="195">
        <f>B39</f>
        <v>0</v>
      </c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3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s="46" customFormat="1" ht="15">
      <c r="A60" s="36"/>
      <c r="B60" s="36"/>
      <c r="C60" s="36"/>
      <c r="D60" s="36"/>
      <c r="E60" s="36"/>
      <c r="F60" s="36"/>
      <c r="G60" s="36"/>
      <c r="H60" s="3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3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46" customFormat="1" ht="15">
      <c r="A61" s="197" t="s">
        <v>227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44"/>
      <c r="T61" s="44"/>
      <c r="U61" s="198">
        <f>Y12</f>
        <v>0</v>
      </c>
      <c r="V61" s="198"/>
      <c r="W61" s="198"/>
      <c r="X61" s="198"/>
      <c r="Y61" s="198"/>
      <c r="Z61" s="198"/>
      <c r="AA61" s="36" t="s">
        <v>228</v>
      </c>
      <c r="AB61" s="178">
        <f>O12</f>
        <v>0</v>
      </c>
      <c r="AC61" s="178"/>
      <c r="AD61" s="178"/>
      <c r="AE61" s="178"/>
      <c r="AF61" s="178"/>
      <c r="AG61" s="178"/>
      <c r="AH61" s="178"/>
      <c r="AI61" s="45"/>
      <c r="AJ61" s="45"/>
      <c r="AK61" s="45"/>
      <c r="AM61" s="3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s="46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  <c r="T62" s="37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5" s="46" customFormat="1" ht="45" customHeight="1">
      <c r="A63" s="190" t="s">
        <v>229</v>
      </c>
      <c r="B63" s="191"/>
      <c r="C63" s="192"/>
      <c r="D63" s="212" t="s">
        <v>230</v>
      </c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4"/>
      <c r="X63" s="190" t="s">
        <v>231</v>
      </c>
      <c r="Y63" s="191"/>
      <c r="Z63" s="192"/>
      <c r="AA63" s="190" t="s">
        <v>232</v>
      </c>
      <c r="AB63" s="191"/>
      <c r="AC63" s="192"/>
      <c r="AD63" s="190" t="s">
        <v>233</v>
      </c>
      <c r="AE63" s="191"/>
      <c r="AF63" s="192"/>
      <c r="AG63" s="190" t="s">
        <v>234</v>
      </c>
      <c r="AH63" s="191"/>
      <c r="AI63" s="192"/>
      <c r="AJ63" s="190" t="s">
        <v>235</v>
      </c>
      <c r="AK63" s="191"/>
      <c r="AL63" s="192"/>
      <c r="AM63" s="3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BA63" s="92" t="s">
        <v>259</v>
      </c>
      <c r="BB63" s="79" t="s">
        <v>321</v>
      </c>
      <c r="BC63" s="78" t="s">
        <v>260</v>
      </c>
    </row>
    <row r="64" spans="1:55" s="46" customFormat="1" ht="39" customHeight="1">
      <c r="A64" s="199"/>
      <c r="B64" s="200"/>
      <c r="C64" s="201"/>
      <c r="D64" s="202" t="e">
        <f aca="true" t="shared" si="0" ref="D64:D71">VLOOKUP(A64,$BA$64:$BC$73,2,FALSE)</f>
        <v>#N/A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4"/>
      <c r="X64" s="205"/>
      <c r="Y64" s="206"/>
      <c r="Z64" s="207"/>
      <c r="AA64" s="208" t="e">
        <f aca="true" t="shared" si="1" ref="AA64:AA71">VLOOKUP(A64,$BA$64:$BC$73,3,FALSE)</f>
        <v>#N/A</v>
      </c>
      <c r="AB64" s="209"/>
      <c r="AC64" s="210"/>
      <c r="AD64" s="211" t="e">
        <f aca="true" t="shared" si="2" ref="AD64:AD71">X64*AA64</f>
        <v>#N/A</v>
      </c>
      <c r="AE64" s="209"/>
      <c r="AF64" s="210"/>
      <c r="AG64" s="211" t="e">
        <f aca="true" t="shared" si="3" ref="AG64:AG71">ROUND(AD64*0.2,2)</f>
        <v>#N/A</v>
      </c>
      <c r="AH64" s="209"/>
      <c r="AI64" s="210"/>
      <c r="AJ64" s="211" t="e">
        <f aca="true" t="shared" si="4" ref="AJ64:AJ71">AD64+AG64</f>
        <v>#N/A</v>
      </c>
      <c r="AK64" s="209"/>
      <c r="AL64" s="210"/>
      <c r="AM64" s="3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BA64" s="93" t="s">
        <v>323</v>
      </c>
      <c r="BB64" s="80" t="s">
        <v>322</v>
      </c>
      <c r="BC64" s="82">
        <v>146.52</v>
      </c>
    </row>
    <row r="65" spans="1:55" s="46" customFormat="1" ht="39" customHeight="1">
      <c r="A65" s="199"/>
      <c r="B65" s="200"/>
      <c r="C65" s="201"/>
      <c r="D65" s="202" t="e">
        <f t="shared" si="0"/>
        <v>#N/A</v>
      </c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4"/>
      <c r="X65" s="205"/>
      <c r="Y65" s="206"/>
      <c r="Z65" s="207"/>
      <c r="AA65" s="208" t="e">
        <f t="shared" si="1"/>
        <v>#N/A</v>
      </c>
      <c r="AB65" s="209"/>
      <c r="AC65" s="210"/>
      <c r="AD65" s="211" t="e">
        <f t="shared" si="2"/>
        <v>#N/A</v>
      </c>
      <c r="AE65" s="209"/>
      <c r="AF65" s="210"/>
      <c r="AG65" s="211" t="e">
        <f t="shared" si="3"/>
        <v>#N/A</v>
      </c>
      <c r="AH65" s="209"/>
      <c r="AI65" s="210"/>
      <c r="AJ65" s="211" t="e">
        <f t="shared" si="4"/>
        <v>#N/A</v>
      </c>
      <c r="AK65" s="209"/>
      <c r="AL65" s="210"/>
      <c r="AM65" s="3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BA65" s="94" t="s">
        <v>325</v>
      </c>
      <c r="BB65" s="81" t="s">
        <v>324</v>
      </c>
      <c r="BC65" s="83">
        <v>207.57</v>
      </c>
    </row>
    <row r="66" spans="1:55" s="46" customFormat="1" ht="39" customHeight="1">
      <c r="A66" s="199"/>
      <c r="B66" s="200"/>
      <c r="C66" s="201"/>
      <c r="D66" s="202" t="e">
        <f t="shared" si="0"/>
        <v>#N/A</v>
      </c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4"/>
      <c r="X66" s="205"/>
      <c r="Y66" s="206"/>
      <c r="Z66" s="207"/>
      <c r="AA66" s="208" t="e">
        <f t="shared" si="1"/>
        <v>#N/A</v>
      </c>
      <c r="AB66" s="209"/>
      <c r="AC66" s="210"/>
      <c r="AD66" s="211" t="e">
        <f t="shared" si="2"/>
        <v>#N/A</v>
      </c>
      <c r="AE66" s="209"/>
      <c r="AF66" s="210"/>
      <c r="AG66" s="211" t="e">
        <f t="shared" si="3"/>
        <v>#N/A</v>
      </c>
      <c r="AH66" s="209"/>
      <c r="AI66" s="210"/>
      <c r="AJ66" s="211" t="e">
        <f t="shared" si="4"/>
        <v>#N/A</v>
      </c>
      <c r="AK66" s="209"/>
      <c r="AL66" s="210"/>
      <c r="AM66" s="3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BA66" s="93" t="s">
        <v>327</v>
      </c>
      <c r="BB66" s="80" t="s">
        <v>326</v>
      </c>
      <c r="BC66" s="82">
        <v>272.69</v>
      </c>
    </row>
    <row r="67" spans="1:55" s="46" customFormat="1" ht="39" customHeight="1">
      <c r="A67" s="199"/>
      <c r="B67" s="200"/>
      <c r="C67" s="201"/>
      <c r="D67" s="202" t="e">
        <f t="shared" si="0"/>
        <v>#N/A</v>
      </c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4"/>
      <c r="X67" s="205"/>
      <c r="Y67" s="206"/>
      <c r="Z67" s="207"/>
      <c r="AA67" s="208" t="e">
        <f t="shared" si="1"/>
        <v>#N/A</v>
      </c>
      <c r="AB67" s="209"/>
      <c r="AC67" s="210"/>
      <c r="AD67" s="211" t="e">
        <f t="shared" si="2"/>
        <v>#N/A</v>
      </c>
      <c r="AE67" s="209"/>
      <c r="AF67" s="210"/>
      <c r="AG67" s="211" t="e">
        <f t="shared" si="3"/>
        <v>#N/A</v>
      </c>
      <c r="AH67" s="209"/>
      <c r="AI67" s="210"/>
      <c r="AJ67" s="211" t="e">
        <f t="shared" si="4"/>
        <v>#N/A</v>
      </c>
      <c r="AK67" s="209"/>
      <c r="AL67" s="210"/>
      <c r="AM67" s="3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BA67" s="94" t="s">
        <v>329</v>
      </c>
      <c r="BB67" s="81" t="s">
        <v>328</v>
      </c>
      <c r="BC67" s="83">
        <v>309.32</v>
      </c>
    </row>
    <row r="68" spans="1:55" s="46" customFormat="1" ht="39" customHeight="1">
      <c r="A68" s="199"/>
      <c r="B68" s="200"/>
      <c r="C68" s="201"/>
      <c r="D68" s="202" t="e">
        <f t="shared" si="0"/>
        <v>#N/A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4"/>
      <c r="X68" s="205"/>
      <c r="Y68" s="206"/>
      <c r="Z68" s="207"/>
      <c r="AA68" s="208" t="e">
        <f t="shared" si="1"/>
        <v>#N/A</v>
      </c>
      <c r="AB68" s="209"/>
      <c r="AC68" s="210"/>
      <c r="AD68" s="211" t="e">
        <f t="shared" si="2"/>
        <v>#N/A</v>
      </c>
      <c r="AE68" s="209"/>
      <c r="AF68" s="210"/>
      <c r="AG68" s="211" t="e">
        <f t="shared" si="3"/>
        <v>#N/A</v>
      </c>
      <c r="AH68" s="209"/>
      <c r="AI68" s="210"/>
      <c r="AJ68" s="211" t="e">
        <f t="shared" si="4"/>
        <v>#N/A</v>
      </c>
      <c r="AK68" s="209"/>
      <c r="AL68" s="210"/>
      <c r="AM68" s="3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BA68" s="93" t="s">
        <v>331</v>
      </c>
      <c r="BB68" s="80" t="s">
        <v>330</v>
      </c>
      <c r="BC68" s="82">
        <v>380.55</v>
      </c>
    </row>
    <row r="69" spans="1:55" s="46" customFormat="1" ht="27.75" customHeight="1">
      <c r="A69" s="199"/>
      <c r="B69" s="200"/>
      <c r="C69" s="201"/>
      <c r="D69" s="202" t="e">
        <f t="shared" si="0"/>
        <v>#N/A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4"/>
      <c r="X69" s="205"/>
      <c r="Y69" s="206"/>
      <c r="Z69" s="207"/>
      <c r="AA69" s="208" t="e">
        <f t="shared" si="1"/>
        <v>#N/A</v>
      </c>
      <c r="AB69" s="209"/>
      <c r="AC69" s="210"/>
      <c r="AD69" s="211" t="e">
        <f t="shared" si="2"/>
        <v>#N/A</v>
      </c>
      <c r="AE69" s="209"/>
      <c r="AF69" s="210"/>
      <c r="AG69" s="211" t="e">
        <f t="shared" si="3"/>
        <v>#N/A</v>
      </c>
      <c r="AH69" s="209"/>
      <c r="AI69" s="210"/>
      <c r="AJ69" s="211" t="e">
        <f t="shared" si="4"/>
        <v>#N/A</v>
      </c>
      <c r="AK69" s="209"/>
      <c r="AL69" s="210"/>
      <c r="AM69" s="3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BA69" s="94" t="s">
        <v>333</v>
      </c>
      <c r="BB69" s="81" t="s">
        <v>332</v>
      </c>
      <c r="BC69" s="83">
        <v>65.12</v>
      </c>
    </row>
    <row r="70" spans="1:55" s="46" customFormat="1" ht="30" customHeight="1">
      <c r="A70" s="199"/>
      <c r="B70" s="200"/>
      <c r="C70" s="201"/>
      <c r="D70" s="202" t="e">
        <f t="shared" si="0"/>
        <v>#N/A</v>
      </c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4"/>
      <c r="X70" s="205"/>
      <c r="Y70" s="206"/>
      <c r="Z70" s="207"/>
      <c r="AA70" s="208" t="e">
        <f t="shared" si="1"/>
        <v>#N/A</v>
      </c>
      <c r="AB70" s="209"/>
      <c r="AC70" s="210"/>
      <c r="AD70" s="211" t="e">
        <f t="shared" si="2"/>
        <v>#N/A</v>
      </c>
      <c r="AE70" s="209"/>
      <c r="AF70" s="210"/>
      <c r="AG70" s="211" t="e">
        <f t="shared" si="3"/>
        <v>#N/A</v>
      </c>
      <c r="AH70" s="209"/>
      <c r="AI70" s="210"/>
      <c r="AJ70" s="211" t="e">
        <f t="shared" si="4"/>
        <v>#N/A</v>
      </c>
      <c r="AK70" s="209"/>
      <c r="AL70" s="210"/>
      <c r="AM70" s="3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BA70" s="93" t="s">
        <v>335</v>
      </c>
      <c r="BB70" s="80" t="s">
        <v>334</v>
      </c>
      <c r="BC70" s="82">
        <v>89.54</v>
      </c>
    </row>
    <row r="71" spans="1:55" s="46" customFormat="1" ht="24" customHeight="1">
      <c r="A71" s="199"/>
      <c r="B71" s="200"/>
      <c r="C71" s="201"/>
      <c r="D71" s="202" t="e">
        <f t="shared" si="0"/>
        <v>#N/A</v>
      </c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4"/>
      <c r="X71" s="205"/>
      <c r="Y71" s="206"/>
      <c r="Z71" s="207"/>
      <c r="AA71" s="208" t="e">
        <f t="shared" si="1"/>
        <v>#N/A</v>
      </c>
      <c r="AB71" s="209"/>
      <c r="AC71" s="210"/>
      <c r="AD71" s="211" t="e">
        <f t="shared" si="2"/>
        <v>#N/A</v>
      </c>
      <c r="AE71" s="209"/>
      <c r="AF71" s="210"/>
      <c r="AG71" s="211" t="e">
        <f t="shared" si="3"/>
        <v>#N/A</v>
      </c>
      <c r="AH71" s="209"/>
      <c r="AI71" s="210"/>
      <c r="AJ71" s="211" t="e">
        <f t="shared" si="4"/>
        <v>#N/A</v>
      </c>
      <c r="AK71" s="209"/>
      <c r="AL71" s="210"/>
      <c r="AM71" s="3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BA71" s="94" t="s">
        <v>337</v>
      </c>
      <c r="BB71" s="81" t="s">
        <v>336</v>
      </c>
      <c r="BC71" s="83">
        <v>103.79</v>
      </c>
    </row>
    <row r="72" spans="1:55" s="46" customFormat="1" ht="23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36"/>
      <c r="U72" s="36"/>
      <c r="V72" s="41"/>
      <c r="W72" s="36"/>
      <c r="X72" s="47" t="s">
        <v>236</v>
      </c>
      <c r="Y72" s="36"/>
      <c r="Z72" s="36"/>
      <c r="AA72" s="48"/>
      <c r="AB72" s="48"/>
      <c r="AC72" s="48"/>
      <c r="AD72" s="215">
        <f>SUMIF(AD64:AF71,"&gt;0",AD64:AF71)</f>
        <v>0</v>
      </c>
      <c r="AE72" s="216"/>
      <c r="AF72" s="217"/>
      <c r="AG72" s="215">
        <f>SUMIF(AG64:AI71,"&gt;0",AG64:AI71)</f>
        <v>0</v>
      </c>
      <c r="AH72" s="216"/>
      <c r="AI72" s="217"/>
      <c r="AJ72" s="215">
        <f>SUMIF(AJ64:AL71,"&gt;0",AJ64:AL71)</f>
        <v>0</v>
      </c>
      <c r="AK72" s="216"/>
      <c r="AL72" s="217"/>
      <c r="AM72" s="3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BA72" s="93" t="s">
        <v>339</v>
      </c>
      <c r="BB72" s="80" t="s">
        <v>338</v>
      </c>
      <c r="BC72" s="82">
        <v>118.03</v>
      </c>
    </row>
    <row r="73" spans="1:55" s="46" customFormat="1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7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BA73" s="94" t="s">
        <v>341</v>
      </c>
      <c r="BB73" s="81" t="s">
        <v>340</v>
      </c>
      <c r="BC73" s="83">
        <v>128.21</v>
      </c>
    </row>
    <row r="74" spans="1:56" s="46" customFormat="1" ht="17.25" customHeight="1">
      <c r="A74" s="218" t="s">
        <v>237</v>
      </c>
      <c r="B74" s="218"/>
      <c r="C74" s="218"/>
      <c r="D74" s="218"/>
      <c r="E74" s="218"/>
      <c r="F74" s="218"/>
      <c r="G74" s="218"/>
      <c r="H74" s="219" t="str">
        <f>SUBSTITUTE(PROPER(INDEX(n_4,MID(TEXT(AJ72,n0),1,1)+1)&amp;INDEX(n0x,MID(TEXT(AJ72,n0),2,1)+1,MID(TEXT(AJ72,n0),3,1)+1)&amp;IF(-MID(TEXT(AJ72,n0),1,3),"миллиард"&amp;VLOOKUP(MID(TEXT(AJ72,n0),3,1)*AND(MID(TEXT(AJ72,n0),2,1)-1),мил,2),"")&amp;INDEX(n_4,MID(TEXT(AJ72,n0),4,1)+1)&amp;INDEX(n0x,MID(TEXT(AJ72,n0),5,1)+1,MID(TEXT(AJ72,n0),6,1)+1)&amp;IF(-MID(TEXT(AJ72,n0),4,3),"миллион"&amp;VLOOKUP(MID(TEXT(AJ72,n0),6,1)*AND(MID(TEXT(AJ72,n0),5,1)-1),мил,2),"")&amp;INDEX(n_4,MID(TEXT(AJ72,n0),7,1)+1)&amp;INDEX(n1x,MID(TEXT(AJ72,n0),8,1)+1,MID(TEXT(AJ72,n0),9,1)+1)&amp;IF(-MID(TEXT(AJ72,n0),7,3),VLOOKUP(MID(TEXT(AJ72,n0),9,1)*AND(MID(TEXT(AJ72,n0),8,1)-1),тыс,2),"")&amp;INDEX(n_4,MID(TEXT(AJ72,n0),10,1)+1)&amp;INDEX(n0x,MID(TEXT(AJ72,n0),11,1)+1,MID(TEXT(AJ72,n0),12,1)+1)),"z"," ")&amp;IF(TRUNC(TEXT(AJ72,n0)),"","Ноль ")&amp;"рубл"&amp;VLOOKUP(MOD(MAX(MOD(MID(TEXT(AJ72,n0),11,2)-11,100),9),10),{0,"ь ";1,"я ";4,"ей "},2)&amp;RIGHT(TEXT(AJ72,n0),2)&amp;" копе"&amp;VLOOKUP(MOD(MAX(MOD(RIGHT(TEXT(AJ72,n0),2)-11,100),9),10),{0,"йка";1,"йки";4,"ек"},2)</f>
        <v>Ноль рублей 00 копеек</v>
      </c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3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BD74" s="86"/>
    </row>
    <row r="75" spans="1:56" s="46" customFormat="1" ht="21" customHeight="1">
      <c r="A75" s="218" t="s">
        <v>238</v>
      </c>
      <c r="B75" s="218"/>
      <c r="C75" s="218"/>
      <c r="D75" s="218"/>
      <c r="E75" s="218"/>
      <c r="F75" s="218"/>
      <c r="G75" s="218"/>
      <c r="H75" s="220" t="str">
        <f>SUBSTITUTE(PROPER(INDEX(n_4,MID(TEXT(AG72,n0),1,1)+1)&amp;INDEX(n0x,MID(TEXT(AG72,n0),2,1)+1,MID(TEXT(AG72,n0),3,1)+1)&amp;IF(-MID(TEXT(AG72,n0),1,3),"миллиард"&amp;VLOOKUP(MID(TEXT(AG72,n0),3,1)*AND(MID(TEXT(AG72,n0),2,1)-1),мил,2),"")&amp;INDEX(n_4,MID(TEXT(AG72,n0),4,1)+1)&amp;INDEX(n0x,MID(TEXT(AG72,n0),5,1)+1,MID(TEXT(AG72,n0),6,1)+1)&amp;IF(-MID(TEXT(AG72,n0),4,3),"миллион"&amp;VLOOKUP(MID(TEXT(AG72,n0),6,1)*AND(MID(TEXT(AG72,n0),5,1)-1),мил,2),"")&amp;INDEX(n_4,MID(TEXT(AG72,n0),7,1)+1)&amp;INDEX(n1x,MID(TEXT(AG72,n0),8,1)+1,MID(TEXT(AG72,n0),9,1)+1)&amp;IF(-MID(TEXT(AG72,n0),7,3),VLOOKUP(MID(TEXT(AG72,n0),9,1)*AND(MID(TEXT(AG72,n0),8,1)-1),тыс,2),"")&amp;INDEX(n_4,MID(TEXT(AG72,n0),10,1)+1)&amp;INDEX(n0x,MID(TEXT(AG72,n0),11,1)+1,MID(TEXT(AG72,n0),12,1)+1)),"z"," ")&amp;IF(TRUNC(TEXT(AG72,n0)),"","Ноль ")&amp;"рубл"&amp;VLOOKUP(MOD(MAX(MOD(MID(TEXT(AG72,n0),11,2)-11,100),9),10),{0,"ь ";1,"я ";4,"ей "},2)&amp;RIGHT(TEXT(AG72,n0),2)&amp;" копе"&amp;VLOOKUP(MOD(MAX(MOD(RIGHT(TEXT(AG72,n0),2)-11,100),9),10),{0,"йка";1,"йки";4,"ек"},2)</f>
        <v>Ноль рублей 00 копеек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3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BD75" s="86"/>
    </row>
    <row r="76" spans="1:56" s="46" customFormat="1" ht="6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37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BA76" s="84"/>
      <c r="BB76" s="85"/>
      <c r="BC76" s="86"/>
      <c r="BD76" s="86"/>
    </row>
    <row r="77" spans="1:56" s="46" customFormat="1" ht="15.75" customHeight="1">
      <c r="A77" s="221" t="s">
        <v>239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BA77" s="84"/>
      <c r="BB77" s="85"/>
      <c r="BC77" s="86"/>
      <c r="BD77" s="86"/>
    </row>
    <row r="78" spans="1:56" s="46" customFormat="1" ht="15.75" customHeight="1">
      <c r="A78" s="221" t="s">
        <v>240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49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BA78" s="84"/>
      <c r="BB78" s="85"/>
      <c r="BC78" s="86"/>
      <c r="BD78" s="86"/>
    </row>
    <row r="79" spans="1:56" s="46" customFormat="1" ht="17.25" customHeight="1">
      <c r="A79" s="221" t="s">
        <v>241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49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BA79" s="84"/>
      <c r="BB79" s="85"/>
      <c r="BC79" s="86"/>
      <c r="BD79" s="86"/>
    </row>
    <row r="80" spans="1:56" s="46" customFormat="1" ht="6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37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BA80" s="84"/>
      <c r="BB80" s="85"/>
      <c r="BC80" s="86"/>
      <c r="BD80" s="86"/>
    </row>
    <row r="81" spans="1:56" s="46" customFormat="1" ht="99.75" customHeight="1">
      <c r="A81" s="222" t="str">
        <f>VLOOKUP($W$6,$BA$2:$BC$36,3,0)</f>
        <v>Начальник Брестского областного 
управления Госпромнадзора
___________________________ И.Г.Калишук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6"/>
      <c r="AG81" s="36"/>
      <c r="AH81" s="36"/>
      <c r="AI81" s="36"/>
      <c r="AJ81" s="36"/>
      <c r="AK81" s="36"/>
      <c r="AL81" s="36"/>
      <c r="AM81" s="3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BA81" s="84"/>
      <c r="BB81" s="85"/>
      <c r="BC81" s="86"/>
      <c r="BD81" s="86"/>
    </row>
    <row r="82" spans="1:56" s="46" customFormat="1" ht="19.5" customHeight="1">
      <c r="A82" s="38" t="s">
        <v>242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18"/>
      <c r="AG82" s="218"/>
      <c r="AH82" s="218"/>
      <c r="AI82" s="218"/>
      <c r="AJ82" s="218"/>
      <c r="AK82" s="218"/>
      <c r="AL82" s="218"/>
      <c r="AM82" s="3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BA82" s="84"/>
      <c r="BB82" s="85"/>
      <c r="BC82" s="86"/>
      <c r="BD82" s="86"/>
    </row>
    <row r="83" spans="1:56" s="46" customFormat="1" ht="5.2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3"/>
      <c r="AG83" s="53"/>
      <c r="AH83" s="53"/>
      <c r="AI83" s="53"/>
      <c r="AJ83" s="53"/>
      <c r="AK83" s="53"/>
      <c r="AL83" s="53"/>
      <c r="AM83" s="3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BA83" s="84"/>
      <c r="BB83" s="85"/>
      <c r="BC83" s="86"/>
      <c r="BD83" s="86"/>
    </row>
    <row r="84" spans="1:56" s="46" customFormat="1" ht="17.25" customHeight="1">
      <c r="A84" s="224" t="s">
        <v>243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36"/>
      <c r="M84" s="36"/>
      <c r="N84" s="36"/>
      <c r="O84" s="36"/>
      <c r="P84" s="36"/>
      <c r="Q84" s="36"/>
      <c r="R84" s="224" t="s">
        <v>225</v>
      </c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3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BA84" s="84"/>
      <c r="BB84" s="85"/>
      <c r="BC84" s="86"/>
      <c r="BD84" s="86"/>
    </row>
    <row r="85" spans="1:56" s="46" customFormat="1" ht="32.25" customHeight="1">
      <c r="A85" s="183" t="str">
        <f>A49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36"/>
      <c r="P85" s="36"/>
      <c r="Q85" s="36"/>
      <c r="R85" s="225" t="str">
        <f>I57</f>
        <v>Указать наименование организации, заключившей долгосрочный договор (вместо данного текста)</v>
      </c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3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BA85" s="84"/>
      <c r="BB85" s="85"/>
      <c r="BC85" s="86"/>
      <c r="BD85" s="86"/>
    </row>
    <row r="86" spans="1:56" s="46" customFormat="1" ht="21" customHeight="1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36"/>
      <c r="P86" s="36"/>
      <c r="Q86" s="36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3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BA86" s="84"/>
      <c r="BB86" s="85"/>
      <c r="BC86" s="86"/>
      <c r="BD86" s="86"/>
    </row>
    <row r="87" spans="1:56" s="46" customFormat="1" ht="13.5" customHeight="1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36"/>
      <c r="P87" s="36"/>
      <c r="Q87" s="36"/>
      <c r="R87" s="54" t="s">
        <v>244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BA87" s="84"/>
      <c r="BB87" s="85"/>
      <c r="BC87" s="86"/>
      <c r="BD87" s="86"/>
    </row>
    <row r="88" spans="1:56" s="46" customFormat="1" ht="36.75" customHeight="1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36"/>
      <c r="P88" s="36"/>
      <c r="Q88" s="36"/>
      <c r="R88" s="226">
        <f>I58</f>
        <v>0</v>
      </c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3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BA88" s="84"/>
      <c r="BB88" s="85"/>
      <c r="BC88" s="86"/>
      <c r="BD88" s="86"/>
    </row>
    <row r="89" spans="1:56" s="46" customFormat="1" ht="1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36"/>
      <c r="P89" s="36"/>
      <c r="Q89" s="3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3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BA89" s="84"/>
      <c r="BB89" s="85"/>
      <c r="BC89" s="86"/>
      <c r="BD89" s="86"/>
    </row>
    <row r="90" spans="1:56" s="46" customFormat="1" ht="12" customHeight="1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36"/>
      <c r="P90" s="36"/>
      <c r="Q90" s="36"/>
      <c r="R90" s="226" t="s">
        <v>245</v>
      </c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3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BA90" s="84"/>
      <c r="BB90" s="85"/>
      <c r="BC90" s="86"/>
      <c r="BD90" s="86"/>
    </row>
    <row r="91" spans="1:56" s="46" customFormat="1" ht="34.5" customHeight="1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36"/>
      <c r="P91" s="36"/>
      <c r="Q91" s="36"/>
      <c r="R91" s="226">
        <f>I59</f>
        <v>0</v>
      </c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BA91" s="84"/>
      <c r="BB91" s="85"/>
      <c r="BC91" s="86"/>
      <c r="BD91" s="89"/>
    </row>
    <row r="92" spans="1:56" s="46" customFormat="1" ht="9" customHeight="1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36"/>
      <c r="P92" s="36"/>
      <c r="Q92" s="3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BA92" s="87"/>
      <c r="BB92" s="88"/>
      <c r="BC92" s="89"/>
      <c r="BD92" s="89"/>
    </row>
    <row r="93" spans="1:56" s="46" customFormat="1" ht="7.5" customHeight="1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36"/>
      <c r="P93" s="36"/>
      <c r="Q93" s="3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BA93" s="87"/>
      <c r="BB93" s="88"/>
      <c r="BC93" s="89"/>
      <c r="BD93" s="90"/>
    </row>
    <row r="94" spans="1:55" s="46" customFormat="1" ht="25.5" customHeight="1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36"/>
      <c r="P94" s="36"/>
      <c r="Q94" s="3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BA94" s="90"/>
      <c r="BB94" s="90"/>
      <c r="BC94" s="90"/>
    </row>
    <row r="95" spans="1:55" s="46" customFormat="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27" t="s">
        <v>246</v>
      </c>
      <c r="O95" s="227"/>
      <c r="P95" s="227"/>
      <c r="Q95" s="227"/>
      <c r="R95" s="227"/>
      <c r="S95" s="228">
        <f>AE48</f>
        <v>0</v>
      </c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55"/>
      <c r="AF95" s="36"/>
      <c r="AG95" s="36"/>
      <c r="AH95" s="36"/>
      <c r="AI95" s="36"/>
      <c r="AJ95" s="36"/>
      <c r="AK95" s="36"/>
      <c r="AL95" s="36"/>
      <c r="AM95" s="3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BA95" s="91"/>
      <c r="BB95" s="91"/>
      <c r="BC95" s="91"/>
    </row>
    <row r="96" spans="1:50" s="46" customFormat="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8"/>
      <c r="N96" s="41" t="s">
        <v>247</v>
      </c>
      <c r="O96" s="36"/>
      <c r="P96" s="36"/>
      <c r="Q96" s="36"/>
      <c r="R96" s="36"/>
      <c r="S96" s="37"/>
      <c r="T96" s="3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s="46" customFormat="1" ht="15">
      <c r="A97" s="56"/>
      <c r="B97" s="229" t="s">
        <v>248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30">
        <f>AB61</f>
        <v>0</v>
      </c>
      <c r="M97" s="230"/>
      <c r="N97" s="230"/>
      <c r="O97" s="230"/>
      <c r="P97" s="230"/>
      <c r="Q97" s="230"/>
      <c r="R97" s="230"/>
      <c r="S97" s="230"/>
      <c r="T97" s="230"/>
      <c r="U97" s="36" t="s">
        <v>0</v>
      </c>
      <c r="V97" s="36"/>
      <c r="W97" s="231">
        <f>U61</f>
        <v>0</v>
      </c>
      <c r="X97" s="231"/>
      <c r="Y97" s="231"/>
      <c r="Z97" s="231"/>
      <c r="AA97" s="231"/>
      <c r="AB97" s="231"/>
      <c r="AC97" s="231"/>
      <c r="AD97" s="231"/>
      <c r="AE97" s="36"/>
      <c r="AF97" s="36"/>
      <c r="AG97" s="36"/>
      <c r="AH97" s="36"/>
      <c r="AI97" s="36"/>
      <c r="AJ97" s="36"/>
      <c r="AK97" s="36"/>
      <c r="AL97" s="36"/>
      <c r="AM97" s="3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s="46" customFormat="1" ht="15">
      <c r="A98" s="41" t="s">
        <v>249</v>
      </c>
      <c r="B98" s="232"/>
      <c r="C98" s="232"/>
      <c r="D98" s="41" t="s">
        <v>249</v>
      </c>
      <c r="E98" s="233"/>
      <c r="F98" s="233"/>
      <c r="G98" s="233"/>
      <c r="H98" s="233"/>
      <c r="I98" s="233"/>
      <c r="J98" s="233"/>
      <c r="K98" s="233"/>
      <c r="L98" s="57" t="s">
        <v>224</v>
      </c>
      <c r="M98" s="36"/>
      <c r="N98" s="36"/>
      <c r="O98" s="58"/>
      <c r="P98" s="58"/>
      <c r="Q98" s="58"/>
      <c r="R98" s="58"/>
      <c r="S98" s="58"/>
      <c r="T98" s="58"/>
      <c r="U98" s="36"/>
      <c r="V98" s="36"/>
      <c r="W98" s="59"/>
      <c r="X98" s="59"/>
      <c r="Y98" s="59"/>
      <c r="Z98" s="59"/>
      <c r="AA98" s="59"/>
      <c r="AB98" s="59"/>
      <c r="AC98" s="59"/>
      <c r="AD98" s="36"/>
      <c r="AE98" s="36"/>
      <c r="AF98" s="36"/>
      <c r="AG98" s="36"/>
      <c r="AH98" s="36"/>
      <c r="AI98" s="36"/>
      <c r="AJ98" s="36"/>
      <c r="AK98" s="36"/>
      <c r="AL98" s="36"/>
      <c r="AM98" s="3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6" customFormat="1" ht="15">
      <c r="A99" s="234" t="s">
        <v>250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3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6" customFormat="1" ht="7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3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6" customFormat="1" ht="45.75" customHeight="1">
      <c r="A101" s="190" t="s">
        <v>229</v>
      </c>
      <c r="B101" s="191"/>
      <c r="C101" s="192"/>
      <c r="D101" s="235" t="s">
        <v>230</v>
      </c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7"/>
      <c r="X101" s="238" t="s">
        <v>231</v>
      </c>
      <c r="Y101" s="239"/>
      <c r="Z101" s="240"/>
      <c r="AA101" s="238" t="s">
        <v>232</v>
      </c>
      <c r="AB101" s="239"/>
      <c r="AC101" s="240"/>
      <c r="AD101" s="238" t="s">
        <v>233</v>
      </c>
      <c r="AE101" s="239"/>
      <c r="AF101" s="240"/>
      <c r="AG101" s="238" t="s">
        <v>234</v>
      </c>
      <c r="AH101" s="239"/>
      <c r="AI101" s="240"/>
      <c r="AJ101" s="238" t="s">
        <v>235</v>
      </c>
      <c r="AK101" s="239"/>
      <c r="AL101" s="240"/>
      <c r="AM101" s="3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6" customFormat="1" ht="45.75" customHeight="1">
      <c r="A102" s="244">
        <f aca="true" t="shared" si="5" ref="A102:A109">A64</f>
        <v>0</v>
      </c>
      <c r="B102" s="245"/>
      <c r="C102" s="246"/>
      <c r="D102" s="202" t="e">
        <f aca="true" t="shared" si="6" ref="D102:D109">D64</f>
        <v>#N/A</v>
      </c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4"/>
      <c r="X102" s="247">
        <f aca="true" t="shared" si="7" ref="X102:X109">X64</f>
        <v>0</v>
      </c>
      <c r="Y102" s="248"/>
      <c r="Z102" s="249"/>
      <c r="AA102" s="241" t="e">
        <f aca="true" t="shared" si="8" ref="AA102:AA109">AA64</f>
        <v>#N/A</v>
      </c>
      <c r="AB102" s="242"/>
      <c r="AC102" s="243"/>
      <c r="AD102" s="241" t="e">
        <f aca="true" t="shared" si="9" ref="AD102:AD109">AD64</f>
        <v>#N/A</v>
      </c>
      <c r="AE102" s="242"/>
      <c r="AF102" s="243"/>
      <c r="AG102" s="241" t="e">
        <f aca="true" t="shared" si="10" ref="AG102:AG109">AG64</f>
        <v>#N/A</v>
      </c>
      <c r="AH102" s="242"/>
      <c r="AI102" s="243"/>
      <c r="AJ102" s="241" t="e">
        <f aca="true" t="shared" si="11" ref="AJ102:AJ109">AJ64</f>
        <v>#N/A</v>
      </c>
      <c r="AK102" s="242"/>
      <c r="AL102" s="243"/>
      <c r="AM102" s="3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6" customFormat="1" ht="45.75" customHeight="1">
      <c r="A103" s="244">
        <f t="shared" si="5"/>
        <v>0</v>
      </c>
      <c r="B103" s="245"/>
      <c r="C103" s="246"/>
      <c r="D103" s="202" t="e">
        <f t="shared" si="6"/>
        <v>#N/A</v>
      </c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4"/>
      <c r="X103" s="247">
        <f t="shared" si="7"/>
        <v>0</v>
      </c>
      <c r="Y103" s="248"/>
      <c r="Z103" s="249"/>
      <c r="AA103" s="241" t="e">
        <f t="shared" si="8"/>
        <v>#N/A</v>
      </c>
      <c r="AB103" s="242"/>
      <c r="AC103" s="243"/>
      <c r="AD103" s="241" t="e">
        <f t="shared" si="9"/>
        <v>#N/A</v>
      </c>
      <c r="AE103" s="242"/>
      <c r="AF103" s="243"/>
      <c r="AG103" s="241" t="e">
        <f t="shared" si="10"/>
        <v>#N/A</v>
      </c>
      <c r="AH103" s="242"/>
      <c r="AI103" s="243"/>
      <c r="AJ103" s="241" t="e">
        <f t="shared" si="11"/>
        <v>#N/A</v>
      </c>
      <c r="AK103" s="242"/>
      <c r="AL103" s="243"/>
      <c r="AM103" s="3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6" customFormat="1" ht="45.75" customHeight="1">
      <c r="A104" s="244">
        <f t="shared" si="5"/>
        <v>0</v>
      </c>
      <c r="B104" s="245"/>
      <c r="C104" s="246"/>
      <c r="D104" s="202" t="e">
        <f t="shared" si="6"/>
        <v>#N/A</v>
      </c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4"/>
      <c r="X104" s="247">
        <f t="shared" si="7"/>
        <v>0</v>
      </c>
      <c r="Y104" s="248"/>
      <c r="Z104" s="249"/>
      <c r="AA104" s="241" t="e">
        <f t="shared" si="8"/>
        <v>#N/A</v>
      </c>
      <c r="AB104" s="242"/>
      <c r="AC104" s="243"/>
      <c r="AD104" s="241" t="e">
        <f t="shared" si="9"/>
        <v>#N/A</v>
      </c>
      <c r="AE104" s="242"/>
      <c r="AF104" s="243"/>
      <c r="AG104" s="241" t="e">
        <f t="shared" si="10"/>
        <v>#N/A</v>
      </c>
      <c r="AH104" s="242"/>
      <c r="AI104" s="243"/>
      <c r="AJ104" s="241" t="e">
        <f t="shared" si="11"/>
        <v>#N/A</v>
      </c>
      <c r="AK104" s="242"/>
      <c r="AL104" s="243"/>
      <c r="AM104" s="3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6" customFormat="1" ht="45.75" customHeight="1">
      <c r="A105" s="244">
        <f t="shared" si="5"/>
        <v>0</v>
      </c>
      <c r="B105" s="245"/>
      <c r="C105" s="246"/>
      <c r="D105" s="202" t="e">
        <f t="shared" si="6"/>
        <v>#N/A</v>
      </c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4"/>
      <c r="X105" s="247">
        <f t="shared" si="7"/>
        <v>0</v>
      </c>
      <c r="Y105" s="248"/>
      <c r="Z105" s="249"/>
      <c r="AA105" s="241" t="e">
        <f t="shared" si="8"/>
        <v>#N/A</v>
      </c>
      <c r="AB105" s="242"/>
      <c r="AC105" s="243"/>
      <c r="AD105" s="241" t="e">
        <f t="shared" si="9"/>
        <v>#N/A</v>
      </c>
      <c r="AE105" s="242"/>
      <c r="AF105" s="243"/>
      <c r="AG105" s="241" t="e">
        <f t="shared" si="10"/>
        <v>#N/A</v>
      </c>
      <c r="AH105" s="242"/>
      <c r="AI105" s="243"/>
      <c r="AJ105" s="241" t="e">
        <f t="shared" si="11"/>
        <v>#N/A</v>
      </c>
      <c r="AK105" s="242"/>
      <c r="AL105" s="243"/>
      <c r="AM105" s="3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6" customFormat="1" ht="45.75" customHeight="1">
      <c r="A106" s="244">
        <f t="shared" si="5"/>
        <v>0</v>
      </c>
      <c r="B106" s="245"/>
      <c r="C106" s="246"/>
      <c r="D106" s="202" t="e">
        <f t="shared" si="6"/>
        <v>#N/A</v>
      </c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4"/>
      <c r="X106" s="247">
        <f t="shared" si="7"/>
        <v>0</v>
      </c>
      <c r="Y106" s="248"/>
      <c r="Z106" s="249"/>
      <c r="AA106" s="241" t="e">
        <f t="shared" si="8"/>
        <v>#N/A</v>
      </c>
      <c r="AB106" s="242"/>
      <c r="AC106" s="243"/>
      <c r="AD106" s="241" t="e">
        <f t="shared" si="9"/>
        <v>#N/A</v>
      </c>
      <c r="AE106" s="242"/>
      <c r="AF106" s="243"/>
      <c r="AG106" s="241" t="e">
        <f t="shared" si="10"/>
        <v>#N/A</v>
      </c>
      <c r="AH106" s="242"/>
      <c r="AI106" s="243"/>
      <c r="AJ106" s="241" t="e">
        <f t="shared" si="11"/>
        <v>#N/A</v>
      </c>
      <c r="AK106" s="242"/>
      <c r="AL106" s="243"/>
      <c r="AM106" s="3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6" customFormat="1" ht="19.5" customHeight="1">
      <c r="A107" s="244">
        <f t="shared" si="5"/>
        <v>0</v>
      </c>
      <c r="B107" s="245"/>
      <c r="C107" s="246"/>
      <c r="D107" s="202" t="e">
        <f t="shared" si="6"/>
        <v>#N/A</v>
      </c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4"/>
      <c r="X107" s="247">
        <f t="shared" si="7"/>
        <v>0</v>
      </c>
      <c r="Y107" s="248"/>
      <c r="Z107" s="249"/>
      <c r="AA107" s="241" t="e">
        <f t="shared" si="8"/>
        <v>#N/A</v>
      </c>
      <c r="AB107" s="242"/>
      <c r="AC107" s="243"/>
      <c r="AD107" s="241" t="e">
        <f t="shared" si="9"/>
        <v>#N/A</v>
      </c>
      <c r="AE107" s="242"/>
      <c r="AF107" s="243"/>
      <c r="AG107" s="241" t="e">
        <f t="shared" si="10"/>
        <v>#N/A</v>
      </c>
      <c r="AH107" s="242"/>
      <c r="AI107" s="243"/>
      <c r="AJ107" s="241" t="e">
        <f t="shared" si="11"/>
        <v>#N/A</v>
      </c>
      <c r="AK107" s="242"/>
      <c r="AL107" s="243"/>
      <c r="AM107" s="3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6" customFormat="1" ht="19.5" customHeight="1">
      <c r="A108" s="244">
        <f t="shared" si="5"/>
        <v>0</v>
      </c>
      <c r="B108" s="245"/>
      <c r="C108" s="246"/>
      <c r="D108" s="202" t="e">
        <f t="shared" si="6"/>
        <v>#N/A</v>
      </c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4"/>
      <c r="X108" s="247">
        <f t="shared" si="7"/>
        <v>0</v>
      </c>
      <c r="Y108" s="248"/>
      <c r="Z108" s="249"/>
      <c r="AA108" s="241" t="e">
        <f t="shared" si="8"/>
        <v>#N/A</v>
      </c>
      <c r="AB108" s="242"/>
      <c r="AC108" s="243"/>
      <c r="AD108" s="241" t="e">
        <f t="shared" si="9"/>
        <v>#N/A</v>
      </c>
      <c r="AE108" s="242"/>
      <c r="AF108" s="243"/>
      <c r="AG108" s="241" t="e">
        <f t="shared" si="10"/>
        <v>#N/A</v>
      </c>
      <c r="AH108" s="242"/>
      <c r="AI108" s="243"/>
      <c r="AJ108" s="241" t="e">
        <f t="shared" si="11"/>
        <v>#N/A</v>
      </c>
      <c r="AK108" s="242"/>
      <c r="AL108" s="243"/>
      <c r="AM108" s="3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6" customFormat="1" ht="19.5" customHeight="1">
      <c r="A109" s="244">
        <f t="shared" si="5"/>
        <v>0</v>
      </c>
      <c r="B109" s="245"/>
      <c r="C109" s="246"/>
      <c r="D109" s="202" t="e">
        <f t="shared" si="6"/>
        <v>#N/A</v>
      </c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4"/>
      <c r="X109" s="247">
        <f t="shared" si="7"/>
        <v>0</v>
      </c>
      <c r="Y109" s="248"/>
      <c r="Z109" s="249"/>
      <c r="AA109" s="241" t="e">
        <f t="shared" si="8"/>
        <v>#N/A</v>
      </c>
      <c r="AB109" s="242"/>
      <c r="AC109" s="243"/>
      <c r="AD109" s="241" t="e">
        <f t="shared" si="9"/>
        <v>#N/A</v>
      </c>
      <c r="AE109" s="242"/>
      <c r="AF109" s="243"/>
      <c r="AG109" s="241" t="e">
        <f t="shared" si="10"/>
        <v>#N/A</v>
      </c>
      <c r="AH109" s="242"/>
      <c r="AI109" s="243"/>
      <c r="AJ109" s="241" t="e">
        <f t="shared" si="11"/>
        <v>#N/A</v>
      </c>
      <c r="AK109" s="242"/>
      <c r="AL109" s="243"/>
      <c r="AM109" s="3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6" customFormat="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6"/>
      <c r="U110" s="36"/>
      <c r="V110" s="36"/>
      <c r="W110" s="36"/>
      <c r="X110" s="47" t="s">
        <v>236</v>
      </c>
      <c r="Y110" s="36"/>
      <c r="Z110" s="36"/>
      <c r="AA110" s="48"/>
      <c r="AB110" s="48"/>
      <c r="AC110" s="48"/>
      <c r="AD110" s="215">
        <f>SUMIF(AD102:AF109,"&gt;0",AD102:AF109)</f>
        <v>0</v>
      </c>
      <c r="AE110" s="216"/>
      <c r="AF110" s="217"/>
      <c r="AG110" s="215">
        <f>SUMIF(AG102:AI109,"&gt;0",AG102:AI109)</f>
        <v>0</v>
      </c>
      <c r="AH110" s="216"/>
      <c r="AI110" s="217"/>
      <c r="AJ110" s="215">
        <f>SUMIF(AJ102:AL109,"&gt;0",AJ102:AL109)</f>
        <v>0</v>
      </c>
      <c r="AK110" s="216"/>
      <c r="AL110" s="217"/>
      <c r="AM110" s="3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6" customFormat="1" ht="15">
      <c r="A111" s="218" t="s">
        <v>251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3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6" customFormat="1" ht="15">
      <c r="A112" s="218" t="s">
        <v>252</v>
      </c>
      <c r="B112" s="218"/>
      <c r="C112" s="218"/>
      <c r="D112" s="218"/>
      <c r="E112" s="218"/>
      <c r="F112" s="218"/>
      <c r="G112" s="218"/>
      <c r="H112" s="219" t="str">
        <f>SUBSTITUTE(PROPER(INDEX(n_4,MID(TEXT(AJ110,n0),1,1)+1)&amp;INDEX(n0x,MID(TEXT(AJ110,n0),2,1)+1,MID(TEXT(AJ110,n0),3,1)+1)&amp;IF(-MID(TEXT(AJ110,n0),1,3),"миллиард"&amp;VLOOKUP(MID(TEXT(AJ110,n0),3,1)*AND(MID(TEXT(AJ110,n0),2,1)-1),мил,2),"")&amp;INDEX(n_4,MID(TEXT(AJ110,n0),4,1)+1)&amp;INDEX(n0x,MID(TEXT(AJ110,n0),5,1)+1,MID(TEXT(AJ110,n0),6,1)+1)&amp;IF(-MID(TEXT(AJ110,n0),4,3),"миллион"&amp;VLOOKUP(MID(TEXT(AJ110,n0),6,1)*AND(MID(TEXT(AJ110,n0),5,1)-1),мил,2),"")&amp;INDEX(n_4,MID(TEXT(AJ110,n0),7,1)+1)&amp;INDEX(n1x,MID(TEXT(AJ110,n0),8,1)+1,MID(TEXT(AJ110,n0),9,1)+1)&amp;IF(-MID(TEXT(AJ110,n0),7,3),VLOOKUP(MID(TEXT(AJ110,n0),9,1)*AND(MID(TEXT(AJ110,n0),8,1)-1),тыс,2),"")&amp;INDEX(n_4,MID(TEXT(AJ110,n0),10,1)+1)&amp;INDEX(n0x,MID(TEXT(AJ110,n0),11,1)+1,MID(TEXT(AJ110,n0),12,1)+1)),"z"," ")&amp;IF(TRUNC(TEXT(AJ110,n0)),"","Ноль ")&amp;"рубл"&amp;VLOOKUP(MOD(MAX(MOD(MID(TEXT(AJ110,n0),11,2)-11,100),9),10),{0,"ь ";1,"я ";4,"ей "},2)&amp;RIGHT(TEXT(AJ110,n0),2)&amp;" копе"&amp;VLOOKUP(MOD(MAX(MOD(RIGHT(TEXT(AJ110,n0),2)-11,100),9),10),{0,"йка";1,"йки";4,"ек"},2)</f>
        <v>Ноль рублей 00 копеек</v>
      </c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3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6" customFormat="1" ht="15">
      <c r="A113" s="36" t="s">
        <v>238</v>
      </c>
      <c r="B113" s="36"/>
      <c r="C113" s="36"/>
      <c r="D113" s="36"/>
      <c r="E113" s="36"/>
      <c r="F113" s="36"/>
      <c r="G113" s="36"/>
      <c r="H113" s="220" t="str">
        <f>SUBSTITUTE(PROPER(INDEX(n_4,MID(TEXT(AG110,n0),1,1)+1)&amp;INDEX(n0x,MID(TEXT(AG110,n0),2,1)+1,MID(TEXT(AG110,n0),3,1)+1)&amp;IF(-MID(TEXT(AG110,n0),1,3),"миллиард"&amp;VLOOKUP(MID(TEXT(AG110,n0),3,1)*AND(MID(TEXT(AG110,n0),2,1)-1),мил,2),"")&amp;INDEX(n_4,MID(TEXT(AG110,n0),4,1)+1)&amp;INDEX(n0x,MID(TEXT(AG110,n0),5,1)+1,MID(TEXT(AG110,n0),6,1)+1)&amp;IF(-MID(TEXT(AG110,n0),4,3),"миллион"&amp;VLOOKUP(MID(TEXT(AG110,n0),6,1)*AND(MID(TEXT(AG110,n0),5,1)-1),мил,2),"")&amp;INDEX(n_4,MID(TEXT(AG110,n0),7,1)+1)&amp;INDEX(n1x,MID(TEXT(AG110,n0),8,1)+1,MID(TEXT(AG110,n0),9,1)+1)&amp;IF(-MID(TEXT(AG110,n0),7,3),VLOOKUP(MID(TEXT(AG110,n0),9,1)*AND(MID(TEXT(AG110,n0),8,1)-1),тыс,2),"")&amp;INDEX(n_4,MID(TEXT(AG110,n0),10,1)+1)&amp;INDEX(n0x,MID(TEXT(AG110,n0),11,1)+1,MID(TEXT(AG110,n0),12,1)+1)),"z"," ")&amp;IF(TRUNC(TEXT(AG110,n0)),"","Ноль ")&amp;"рубл"&amp;VLOOKUP(MOD(MAX(MOD(MID(TEXT(AG110,n0),11,2)-11,100),9),10),{0,"ь ";1,"я ";4,"ей "},2)&amp;RIGHT(TEXT(AG110,n0),2)&amp;" копе"&amp;VLOOKUP(MOD(MAX(MOD(RIGHT(TEXT(AG110,n0),2)-11,100),9),10),{0,"йка";1,"йки";4,"ек"},2)</f>
        <v>Ноль рублей 00 копеек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3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6" customFormat="1" ht="15">
      <c r="A114" s="218" t="s">
        <v>253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3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6" customFormat="1" ht="15">
      <c r="A115" s="218" t="s">
        <v>254</v>
      </c>
      <c r="B115" s="218"/>
      <c r="C115" s="218"/>
      <c r="D115" s="218"/>
      <c r="E115" s="218"/>
      <c r="F115" s="218"/>
      <c r="G115" s="218"/>
      <c r="H115" s="218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55"/>
      <c r="AE115" s="55"/>
      <c r="AF115" s="55"/>
      <c r="AG115" s="55"/>
      <c r="AH115" s="55"/>
      <c r="AI115" s="55"/>
      <c r="AJ115" s="55"/>
      <c r="AK115" s="55"/>
      <c r="AL115" s="55"/>
      <c r="AM115" s="3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46" customFormat="1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3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s="46" customFormat="1" ht="15">
      <c r="A117" s="227" t="s">
        <v>243</v>
      </c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36"/>
      <c r="N117" s="36"/>
      <c r="O117" s="36"/>
      <c r="P117" s="36"/>
      <c r="Q117" s="36"/>
      <c r="R117" s="36"/>
      <c r="S117" s="37"/>
      <c r="T117" s="37"/>
      <c r="U117" s="36"/>
      <c r="V117" s="36"/>
      <c r="W117" s="36"/>
      <c r="X117" s="36"/>
      <c r="Y117" s="41" t="s">
        <v>225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s="46" customFormat="1" ht="32.25" customHeight="1">
      <c r="A118" s="222" t="str">
        <f>A81</f>
        <v>Начальник Брестского областного 
управления Госпромнадзора
___________________________ И.Г.Калишук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37"/>
      <c r="U118" s="36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3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s="46" customFormat="1" ht="30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37"/>
      <c r="U119" s="36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3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s="46" customFormat="1" ht="27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37"/>
      <c r="U120" s="36"/>
      <c r="V120" s="36"/>
      <c r="W120" s="36"/>
      <c r="X120" s="36"/>
      <c r="Y120" s="36"/>
      <c r="Z120" s="36"/>
      <c r="AA120" s="61" t="s">
        <v>255</v>
      </c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s="46" customFormat="1" ht="15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37"/>
      <c r="U121" s="36"/>
      <c r="V121" s="252"/>
      <c r="W121" s="252"/>
      <c r="X121" s="252"/>
      <c r="Y121" s="252"/>
      <c r="Z121" s="252"/>
      <c r="AA121" s="252"/>
      <c r="AB121" s="252"/>
      <c r="AC121" s="252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3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s="46" customFormat="1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7"/>
      <c r="U122" s="36"/>
      <c r="V122" s="36" t="s">
        <v>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62" t="s">
        <v>256</v>
      </c>
      <c r="AH122" s="36"/>
      <c r="AI122" s="36"/>
      <c r="AJ122" s="36"/>
      <c r="AK122" s="36"/>
      <c r="AL122" s="36"/>
      <c r="AM122" s="3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s="46" customFormat="1" ht="15">
      <c r="A123" s="36"/>
      <c r="B123" s="36"/>
      <c r="C123" s="36"/>
      <c r="D123" s="36"/>
      <c r="E123" s="36" t="s">
        <v>242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7"/>
      <c r="T123" s="37"/>
      <c r="U123" s="36"/>
      <c r="V123" s="36"/>
      <c r="W123" s="36"/>
      <c r="X123" s="36"/>
      <c r="Y123" s="36"/>
      <c r="AA123" s="36"/>
      <c r="AB123" s="36" t="s">
        <v>242</v>
      </c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5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45"/>
      <c r="T124" s="4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46"/>
      <c r="BB124" s="46"/>
      <c r="BC124" s="46"/>
    </row>
    <row r="125" spans="1:52" ht="15" hidden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45"/>
      <c r="T125" s="4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</row>
    <row r="126" spans="1:52" ht="15" hidden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45"/>
      <c r="T126" s="4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t="15" hidden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69"/>
      <c r="T127" s="6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2" ht="15" hidden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</row>
    <row r="129" spans="1:52" ht="15.75" hidden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58" t="s">
        <v>263</v>
      </c>
      <c r="V129" s="158"/>
      <c r="W129" s="158"/>
      <c r="X129" s="158"/>
      <c r="Y129" s="158"/>
      <c r="Z129" s="158"/>
      <c r="AA129" s="158"/>
      <c r="AB129" s="158"/>
      <c r="AC129" s="159" t="str">
        <f>VLOOKUP($W$6,$BA$2:$BE$27,5,0)</f>
        <v>Брестское областное</v>
      </c>
      <c r="AD129" s="159"/>
      <c r="AE129" s="159"/>
      <c r="AF129" s="159"/>
      <c r="AG129" s="159"/>
      <c r="AH129" s="159"/>
      <c r="AI129" s="159"/>
      <c r="AJ129" s="159"/>
      <c r="AK129" s="159"/>
      <c r="AL129" s="159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</row>
    <row r="130" spans="1:52" ht="15.75" hidden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70" t="s">
        <v>264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</row>
    <row r="131" spans="1:52" ht="15.75" hidden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60" t="s">
        <v>265</v>
      </c>
      <c r="N131" s="160"/>
      <c r="O131" s="160"/>
      <c r="P131" s="160"/>
      <c r="Q131" s="160"/>
      <c r="R131" s="160"/>
      <c r="S131" s="160"/>
      <c r="T131" s="160"/>
      <c r="U131" s="160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</row>
    <row r="132" spans="1:52" ht="15" hidden="1">
      <c r="A132" s="14"/>
      <c r="B132" s="161"/>
      <c r="C132" s="161"/>
      <c r="D132" s="161"/>
      <c r="E132" s="161"/>
      <c r="F132" s="161"/>
      <c r="G132" s="161"/>
      <c r="H132" s="71" t="s">
        <v>266</v>
      </c>
      <c r="I132" s="71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62" t="str">
        <f>VLOOKUP($W$6,$BA$2:$BD$36,4,0)</f>
        <v>г.Брест</v>
      </c>
      <c r="AG132" s="162"/>
      <c r="AH132" s="162"/>
      <c r="AI132" s="162"/>
      <c r="AJ132" s="162"/>
      <c r="AK132" s="162"/>
      <c r="AL132" s="162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2" ht="15" hidden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</row>
    <row r="134" spans="1:52" ht="39" customHeight="1" hidden="1">
      <c r="A134" s="145" t="s">
        <v>342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</row>
    <row r="135" spans="1:52" ht="24" customHeight="1" hidden="1">
      <c r="A135" s="153" t="str">
        <f>B10</f>
        <v>Указать наименование организации, заключившей долгосрочный договор (вместо данного текста)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</row>
    <row r="136" spans="1:50" ht="6.75" customHeight="1" hidden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67.5" customHeight="1" hidden="1">
      <c r="A137" s="154" t="s">
        <v>163</v>
      </c>
      <c r="B137" s="154"/>
      <c r="C137" s="154"/>
      <c r="D137" s="154"/>
      <c r="E137" s="154"/>
      <c r="F137" s="154" t="s">
        <v>164</v>
      </c>
      <c r="G137" s="154"/>
      <c r="H137" s="154"/>
      <c r="I137" s="154"/>
      <c r="J137" s="154"/>
      <c r="K137" s="154" t="s">
        <v>267</v>
      </c>
      <c r="L137" s="154"/>
      <c r="M137" s="155" t="s">
        <v>268</v>
      </c>
      <c r="N137" s="155"/>
      <c r="O137" s="155"/>
      <c r="P137" s="154" t="s">
        <v>165</v>
      </c>
      <c r="Q137" s="154"/>
      <c r="R137" s="154"/>
      <c r="S137" s="154"/>
      <c r="T137" s="154"/>
      <c r="U137" s="154"/>
      <c r="V137" s="156" t="s">
        <v>269</v>
      </c>
      <c r="W137" s="156"/>
      <c r="X137" s="156"/>
      <c r="Y137" s="156"/>
      <c r="Z137" s="156"/>
      <c r="AA137" s="156"/>
      <c r="AB137" s="156"/>
      <c r="AC137" s="156"/>
      <c r="AD137" s="156"/>
      <c r="AE137" s="157" t="s">
        <v>270</v>
      </c>
      <c r="AF137" s="157"/>
      <c r="AG137" s="157"/>
      <c r="AH137" s="157"/>
      <c r="AI137" s="157"/>
      <c r="AJ137" s="157" t="s">
        <v>271</v>
      </c>
      <c r="AK137" s="157"/>
      <c r="AL137" s="157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5" hidden="1">
      <c r="A138" s="148">
        <f>B15</f>
        <v>0</v>
      </c>
      <c r="B138" s="148"/>
      <c r="C138" s="148"/>
      <c r="D138" s="148"/>
      <c r="E138" s="148"/>
      <c r="F138" s="148">
        <f>G15</f>
        <v>0</v>
      </c>
      <c r="G138" s="148"/>
      <c r="H138" s="148"/>
      <c r="I138" s="148"/>
      <c r="J138" s="148"/>
      <c r="K138" s="149">
        <f>W15</f>
        <v>0</v>
      </c>
      <c r="L138" s="149"/>
      <c r="M138" s="150">
        <f>AA15</f>
        <v>0</v>
      </c>
      <c r="N138" s="150"/>
      <c r="O138" s="150"/>
      <c r="P138" s="148">
        <f>AI15</f>
        <v>0</v>
      </c>
      <c r="Q138" s="148"/>
      <c r="R138" s="148"/>
      <c r="S138" s="148"/>
      <c r="T138" s="148"/>
      <c r="U138" s="148"/>
      <c r="V138" s="151">
        <f>K16</f>
        <v>0</v>
      </c>
      <c r="W138" s="151"/>
      <c r="X138" s="151"/>
      <c r="Y138" s="151"/>
      <c r="Z138" s="151"/>
      <c r="AA138" s="151"/>
      <c r="AB138" s="151"/>
      <c r="AC138" s="151"/>
      <c r="AD138" s="151"/>
      <c r="AE138" s="148">
        <f>U16</f>
        <v>0</v>
      </c>
      <c r="AF138" s="148"/>
      <c r="AG138" s="148"/>
      <c r="AH138" s="148"/>
      <c r="AI138" s="148"/>
      <c r="AJ138" s="148">
        <f>AH16</f>
        <v>0</v>
      </c>
      <c r="AK138" s="148"/>
      <c r="AL138" s="14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5" hidden="1">
      <c r="A139" s="148" t="str">
        <f>B17</f>
        <v> </v>
      </c>
      <c r="B139" s="148"/>
      <c r="C139" s="148"/>
      <c r="D139" s="148"/>
      <c r="E139" s="148"/>
      <c r="F139" s="148">
        <f>G17</f>
        <v>0</v>
      </c>
      <c r="G139" s="148"/>
      <c r="H139" s="148"/>
      <c r="I139" s="148"/>
      <c r="J139" s="148"/>
      <c r="K139" s="149">
        <f>W17</f>
        <v>0</v>
      </c>
      <c r="L139" s="149"/>
      <c r="M139" s="150">
        <f>AA17</f>
        <v>0</v>
      </c>
      <c r="N139" s="150"/>
      <c r="O139" s="150"/>
      <c r="P139" s="148">
        <f>AI17</f>
        <v>0</v>
      </c>
      <c r="Q139" s="148"/>
      <c r="R139" s="148"/>
      <c r="S139" s="148"/>
      <c r="T139" s="148"/>
      <c r="U139" s="148"/>
      <c r="V139" s="151">
        <f>K18</f>
        <v>0</v>
      </c>
      <c r="W139" s="151"/>
      <c r="X139" s="151"/>
      <c r="Y139" s="151"/>
      <c r="Z139" s="151"/>
      <c r="AA139" s="151"/>
      <c r="AB139" s="151"/>
      <c r="AC139" s="151"/>
      <c r="AD139" s="151"/>
      <c r="AE139" s="148">
        <f>U18</f>
        <v>0</v>
      </c>
      <c r="AF139" s="148"/>
      <c r="AG139" s="148"/>
      <c r="AH139" s="148"/>
      <c r="AI139" s="148"/>
      <c r="AJ139" s="148">
        <f>AH18</f>
        <v>0</v>
      </c>
      <c r="AK139" s="148"/>
      <c r="AL139" s="14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5" hidden="1">
      <c r="A140" s="148">
        <f>B19</f>
        <v>0</v>
      </c>
      <c r="B140" s="148"/>
      <c r="C140" s="148"/>
      <c r="D140" s="148"/>
      <c r="E140" s="148"/>
      <c r="F140" s="148">
        <f>G19</f>
        <v>0</v>
      </c>
      <c r="G140" s="148"/>
      <c r="H140" s="148"/>
      <c r="I140" s="148"/>
      <c r="J140" s="148"/>
      <c r="K140" s="149">
        <f>W19</f>
        <v>0</v>
      </c>
      <c r="L140" s="149"/>
      <c r="M140" s="150">
        <f>AA19</f>
        <v>0</v>
      </c>
      <c r="N140" s="150"/>
      <c r="O140" s="150"/>
      <c r="P140" s="148">
        <f>AI19</f>
        <v>0</v>
      </c>
      <c r="Q140" s="148"/>
      <c r="R140" s="148"/>
      <c r="S140" s="148"/>
      <c r="T140" s="148"/>
      <c r="U140" s="148"/>
      <c r="V140" s="151">
        <f>K20</f>
        <v>0</v>
      </c>
      <c r="W140" s="151"/>
      <c r="X140" s="151"/>
      <c r="Y140" s="151"/>
      <c r="Z140" s="151"/>
      <c r="AA140" s="151"/>
      <c r="AB140" s="151"/>
      <c r="AC140" s="151"/>
      <c r="AD140" s="151"/>
      <c r="AE140" s="148">
        <f>U20</f>
        <v>0</v>
      </c>
      <c r="AF140" s="148"/>
      <c r="AG140" s="148"/>
      <c r="AH140" s="148"/>
      <c r="AI140" s="148"/>
      <c r="AJ140" s="148">
        <f>AH20</f>
        <v>0</v>
      </c>
      <c r="AK140" s="148"/>
      <c r="AL140" s="14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5" hidden="1">
      <c r="A141" s="148" t="str">
        <f>B21</f>
        <v> </v>
      </c>
      <c r="B141" s="148"/>
      <c r="C141" s="148"/>
      <c r="D141" s="148"/>
      <c r="E141" s="148"/>
      <c r="F141" s="148" t="str">
        <f>G21</f>
        <v> </v>
      </c>
      <c r="G141" s="148"/>
      <c r="H141" s="148"/>
      <c r="I141" s="148"/>
      <c r="J141" s="148"/>
      <c r="K141" s="149">
        <f>W21</f>
        <v>0</v>
      </c>
      <c r="L141" s="149"/>
      <c r="M141" s="150">
        <f>AA21</f>
        <v>0</v>
      </c>
      <c r="N141" s="150"/>
      <c r="O141" s="150"/>
      <c r="P141" s="148">
        <f>AI21</f>
        <v>0</v>
      </c>
      <c r="Q141" s="148"/>
      <c r="R141" s="148"/>
      <c r="S141" s="148"/>
      <c r="T141" s="148"/>
      <c r="U141" s="148"/>
      <c r="V141" s="151">
        <f>K22</f>
        <v>0</v>
      </c>
      <c r="W141" s="151"/>
      <c r="X141" s="151"/>
      <c r="Y141" s="151"/>
      <c r="Z141" s="151"/>
      <c r="AA141" s="151"/>
      <c r="AB141" s="151"/>
      <c r="AC141" s="151"/>
      <c r="AD141" s="151"/>
      <c r="AE141" s="148">
        <f>U22</f>
        <v>0</v>
      </c>
      <c r="AF141" s="148"/>
      <c r="AG141" s="148"/>
      <c r="AH141" s="148"/>
      <c r="AI141" s="148"/>
      <c r="AJ141" s="148">
        <f>AH22</f>
        <v>0</v>
      </c>
      <c r="AK141" s="148"/>
      <c r="AL141" s="14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5" hidden="1">
      <c r="A142" s="148" t="str">
        <f>B23</f>
        <v> </v>
      </c>
      <c r="B142" s="148"/>
      <c r="C142" s="148"/>
      <c r="D142" s="148"/>
      <c r="E142" s="148"/>
      <c r="F142" s="148">
        <f>G23</f>
        <v>0</v>
      </c>
      <c r="G142" s="148"/>
      <c r="H142" s="148"/>
      <c r="I142" s="148"/>
      <c r="J142" s="148"/>
      <c r="K142" s="149">
        <f>W23</f>
        <v>0</v>
      </c>
      <c r="L142" s="149"/>
      <c r="M142" s="150">
        <f>AA23</f>
        <v>0</v>
      </c>
      <c r="N142" s="150"/>
      <c r="O142" s="150"/>
      <c r="P142" s="148">
        <f>AI23</f>
        <v>0</v>
      </c>
      <c r="Q142" s="148"/>
      <c r="R142" s="148"/>
      <c r="S142" s="148"/>
      <c r="T142" s="148"/>
      <c r="U142" s="148"/>
      <c r="V142" s="151">
        <f>K24</f>
        <v>0</v>
      </c>
      <c r="W142" s="151"/>
      <c r="X142" s="151"/>
      <c r="Y142" s="151"/>
      <c r="Z142" s="151"/>
      <c r="AA142" s="151"/>
      <c r="AB142" s="151"/>
      <c r="AC142" s="151"/>
      <c r="AD142" s="151"/>
      <c r="AE142" s="148">
        <f>U24</f>
        <v>0</v>
      </c>
      <c r="AF142" s="148"/>
      <c r="AG142" s="148"/>
      <c r="AH142" s="148"/>
      <c r="AI142" s="148"/>
      <c r="AJ142" s="148">
        <f>AH24</f>
        <v>0</v>
      </c>
      <c r="AK142" s="148"/>
      <c r="AL142" s="14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5" hidden="1">
      <c r="A143" s="148" t="str">
        <f>B25</f>
        <v> </v>
      </c>
      <c r="B143" s="148"/>
      <c r="C143" s="148"/>
      <c r="D143" s="148"/>
      <c r="E143" s="148"/>
      <c r="F143" s="148" t="str">
        <f>G25</f>
        <v> </v>
      </c>
      <c r="G143" s="148"/>
      <c r="H143" s="148"/>
      <c r="I143" s="148"/>
      <c r="J143" s="148"/>
      <c r="K143" s="149">
        <f>W25</f>
        <v>0</v>
      </c>
      <c r="L143" s="149"/>
      <c r="M143" s="150">
        <f>AA25</f>
        <v>0</v>
      </c>
      <c r="N143" s="150"/>
      <c r="O143" s="150"/>
      <c r="P143" s="148">
        <f>AI25</f>
        <v>0</v>
      </c>
      <c r="Q143" s="148"/>
      <c r="R143" s="148"/>
      <c r="S143" s="148"/>
      <c r="T143" s="148"/>
      <c r="U143" s="148"/>
      <c r="V143" s="151">
        <f>K26</f>
        <v>0</v>
      </c>
      <c r="W143" s="151"/>
      <c r="X143" s="151"/>
      <c r="Y143" s="151"/>
      <c r="Z143" s="151"/>
      <c r="AA143" s="151"/>
      <c r="AB143" s="151"/>
      <c r="AC143" s="151"/>
      <c r="AD143" s="151"/>
      <c r="AE143" s="148">
        <f>U26</f>
        <v>0</v>
      </c>
      <c r="AF143" s="148"/>
      <c r="AG143" s="148"/>
      <c r="AH143" s="148"/>
      <c r="AI143" s="148"/>
      <c r="AJ143" s="148">
        <f>AH26</f>
        <v>0</v>
      </c>
      <c r="AK143" s="148"/>
      <c r="AL143" s="14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5" hidden="1">
      <c r="A144" s="148" t="str">
        <f>B27</f>
        <v> </v>
      </c>
      <c r="B144" s="148"/>
      <c r="C144" s="148"/>
      <c r="D144" s="148"/>
      <c r="E144" s="148"/>
      <c r="F144" s="148" t="str">
        <f>G27</f>
        <v> </v>
      </c>
      <c r="G144" s="148"/>
      <c r="H144" s="148"/>
      <c r="I144" s="148"/>
      <c r="J144" s="148"/>
      <c r="K144" s="149">
        <f>W27</f>
        <v>0</v>
      </c>
      <c r="L144" s="149"/>
      <c r="M144" s="150">
        <f>AA27</f>
        <v>0</v>
      </c>
      <c r="N144" s="150"/>
      <c r="O144" s="150"/>
      <c r="P144" s="148">
        <f>AI27</f>
        <v>0</v>
      </c>
      <c r="Q144" s="148"/>
      <c r="R144" s="148"/>
      <c r="S144" s="148"/>
      <c r="T144" s="148"/>
      <c r="U144" s="148"/>
      <c r="V144" s="152">
        <f>K28</f>
        <v>0</v>
      </c>
      <c r="W144" s="151"/>
      <c r="X144" s="151"/>
      <c r="Y144" s="151"/>
      <c r="Z144" s="151"/>
      <c r="AA144" s="151"/>
      <c r="AB144" s="151"/>
      <c r="AC144" s="151"/>
      <c r="AD144" s="151"/>
      <c r="AE144" s="148">
        <f>U28</f>
        <v>0</v>
      </c>
      <c r="AF144" s="148"/>
      <c r="AG144" s="148"/>
      <c r="AH144" s="148"/>
      <c r="AI144" s="148"/>
      <c r="AJ144" s="148">
        <f>AH28</f>
        <v>0</v>
      </c>
      <c r="AK144" s="148"/>
      <c r="AL144" s="14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5" hidden="1">
      <c r="A145" s="148" t="str">
        <f>B29</f>
        <v> </v>
      </c>
      <c r="B145" s="148"/>
      <c r="C145" s="148"/>
      <c r="D145" s="148"/>
      <c r="E145" s="148"/>
      <c r="F145" s="148" t="str">
        <f>G29</f>
        <v> </v>
      </c>
      <c r="G145" s="148"/>
      <c r="H145" s="148"/>
      <c r="I145" s="148"/>
      <c r="J145" s="148"/>
      <c r="K145" s="149">
        <f>W29</f>
        <v>0</v>
      </c>
      <c r="L145" s="149"/>
      <c r="M145" s="150">
        <f>AA29</f>
        <v>0</v>
      </c>
      <c r="N145" s="150"/>
      <c r="O145" s="150"/>
      <c r="P145" s="148">
        <f>AI29</f>
        <v>0</v>
      </c>
      <c r="Q145" s="148"/>
      <c r="R145" s="148"/>
      <c r="S145" s="148"/>
      <c r="T145" s="148"/>
      <c r="U145" s="148"/>
      <c r="V145" s="151">
        <f>K30</f>
        <v>0</v>
      </c>
      <c r="W145" s="151"/>
      <c r="X145" s="151"/>
      <c r="Y145" s="151"/>
      <c r="Z145" s="151"/>
      <c r="AA145" s="151"/>
      <c r="AB145" s="151"/>
      <c r="AC145" s="151"/>
      <c r="AD145" s="151"/>
      <c r="AE145" s="148">
        <f>U30</f>
        <v>0</v>
      </c>
      <c r="AF145" s="148"/>
      <c r="AG145" s="148"/>
      <c r="AH145" s="148"/>
      <c r="AI145" s="148"/>
      <c r="AJ145" s="148">
        <f>AH30</f>
        <v>0</v>
      </c>
      <c r="AK145" s="148"/>
      <c r="AL145" s="14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0.5" customHeight="1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5.75" hidden="1">
      <c r="A147" s="143" t="s">
        <v>272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5" hidden="1">
      <c r="A148" s="144" t="s">
        <v>273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"/>
      <c r="AL148" s="14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5" hidden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3" ht="15.75" hidden="1">
      <c r="A150" s="145" t="s">
        <v>274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"/>
      <c r="AL150" s="14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BA150" s="46" t="s">
        <v>343</v>
      </c>
    </row>
    <row r="151" spans="1:53" ht="15.75" hidden="1">
      <c r="A151" s="14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BA151" s="46" t="s">
        <v>275</v>
      </c>
    </row>
    <row r="152" spans="1:53" ht="15.75" hidden="1">
      <c r="A152" s="145" t="s">
        <v>276</v>
      </c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BA152" s="46" t="s">
        <v>344</v>
      </c>
    </row>
    <row r="153" spans="1:53" ht="15" hidden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BA153" s="46" t="s">
        <v>277</v>
      </c>
    </row>
    <row r="154" spans="1:50" ht="15.75" hidden="1">
      <c r="A154" s="134" t="s">
        <v>278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8" hidden="1">
      <c r="A155" s="135" t="s">
        <v>279</v>
      </c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53.25" customHeight="1" hidden="1">
      <c r="A156" s="136" t="s">
        <v>280</v>
      </c>
      <c r="B156" s="137"/>
      <c r="C156" s="137"/>
      <c r="D156" s="138"/>
      <c r="E156" s="139" t="s">
        <v>281</v>
      </c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1"/>
      <c r="AF156" s="142" t="s">
        <v>282</v>
      </c>
      <c r="AG156" s="142"/>
      <c r="AH156" s="142"/>
      <c r="AI156" s="142"/>
      <c r="AJ156" s="139" t="s">
        <v>283</v>
      </c>
      <c r="AK156" s="140"/>
      <c r="AL156" s="141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09.5" customHeight="1" hidden="1">
      <c r="A157" s="128">
        <f>F138</f>
        <v>0</v>
      </c>
      <c r="B157" s="129"/>
      <c r="C157" s="129"/>
      <c r="D157" s="129"/>
      <c r="E157" s="130" t="s">
        <v>345</v>
      </c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2"/>
      <c r="AG157" s="132"/>
      <c r="AH157" s="132"/>
      <c r="AI157" s="132"/>
      <c r="AJ157" s="133"/>
      <c r="AK157" s="133"/>
      <c r="AL157" s="133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5" hidden="1">
      <c r="A158" s="128">
        <f aca="true" t="shared" si="12" ref="A158:A164">F139</f>
        <v>0</v>
      </c>
      <c r="B158" s="129"/>
      <c r="C158" s="129"/>
      <c r="D158" s="129"/>
      <c r="E158" s="130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2"/>
      <c r="AG158" s="132"/>
      <c r="AH158" s="132"/>
      <c r="AI158" s="132"/>
      <c r="AJ158" s="133"/>
      <c r="AK158" s="133"/>
      <c r="AL158" s="133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5" hidden="1">
      <c r="A159" s="128">
        <f t="shared" si="12"/>
        <v>0</v>
      </c>
      <c r="B159" s="129"/>
      <c r="C159" s="129"/>
      <c r="D159" s="129"/>
      <c r="E159" s="130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2"/>
      <c r="AG159" s="132"/>
      <c r="AH159" s="132"/>
      <c r="AI159" s="132"/>
      <c r="AJ159" s="133"/>
      <c r="AK159" s="133"/>
      <c r="AL159" s="133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5" hidden="1">
      <c r="A160" s="128" t="str">
        <f t="shared" si="12"/>
        <v> </v>
      </c>
      <c r="B160" s="129"/>
      <c r="C160" s="129"/>
      <c r="D160" s="129"/>
      <c r="E160" s="130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2"/>
      <c r="AG160" s="132"/>
      <c r="AH160" s="132"/>
      <c r="AI160" s="132"/>
      <c r="AJ160" s="133"/>
      <c r="AK160" s="133"/>
      <c r="AL160" s="133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5" hidden="1">
      <c r="A161" s="128">
        <f t="shared" si="12"/>
        <v>0</v>
      </c>
      <c r="B161" s="129"/>
      <c r="C161" s="129"/>
      <c r="D161" s="129"/>
      <c r="E161" s="130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2"/>
      <c r="AG161" s="132"/>
      <c r="AH161" s="132"/>
      <c r="AI161" s="132"/>
      <c r="AJ161" s="133"/>
      <c r="AK161" s="133"/>
      <c r="AL161" s="133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5" hidden="1">
      <c r="A162" s="128" t="str">
        <f t="shared" si="12"/>
        <v> </v>
      </c>
      <c r="B162" s="129"/>
      <c r="C162" s="129"/>
      <c r="D162" s="129"/>
      <c r="E162" s="130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2"/>
      <c r="AG162" s="132"/>
      <c r="AH162" s="132"/>
      <c r="AI162" s="132"/>
      <c r="AJ162" s="133"/>
      <c r="AK162" s="133"/>
      <c r="AL162" s="133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5" hidden="1">
      <c r="A163" s="128" t="str">
        <f t="shared" si="12"/>
        <v> </v>
      </c>
      <c r="B163" s="129"/>
      <c r="C163" s="129"/>
      <c r="D163" s="129"/>
      <c r="E163" s="130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2"/>
      <c r="AG163" s="132"/>
      <c r="AH163" s="132"/>
      <c r="AI163" s="132"/>
      <c r="AJ163" s="133"/>
      <c r="AK163" s="133"/>
      <c r="AL163" s="133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5" hidden="1">
      <c r="A164" s="128" t="str">
        <f t="shared" si="12"/>
        <v> </v>
      </c>
      <c r="B164" s="129"/>
      <c r="C164" s="129"/>
      <c r="D164" s="129"/>
      <c r="E164" s="130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2"/>
      <c r="AG164" s="132"/>
      <c r="AH164" s="132"/>
      <c r="AI164" s="132"/>
      <c r="AJ164" s="133"/>
      <c r="AK164" s="133"/>
      <c r="AL164" s="133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5.75" hidden="1">
      <c r="A165" s="1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5" hidden="1">
      <c r="A166" s="14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4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8" hidden="1">
      <c r="A167" s="14"/>
      <c r="B167" s="127" t="s">
        <v>284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5.75" hidden="1">
      <c r="A168" s="14"/>
      <c r="B168" s="74" t="s">
        <v>285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5" hidden="1">
      <c r="A169" s="14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4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8" hidden="1">
      <c r="A170" s="14"/>
      <c r="B170" s="119" t="s">
        <v>286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88" ht="15"/>
    <row r="189" ht="15"/>
    <row r="195" ht="15"/>
    <row r="196" ht="15"/>
    <row r="197" ht="15"/>
    <row r="198" ht="15"/>
    <row r="199" ht="15"/>
    <row r="200" ht="15"/>
    <row r="201" ht="15"/>
    <row r="202" ht="15"/>
  </sheetData>
  <sheetProtection password="CE2C" sheet="1" formatCells="0" formatColumns="0" formatRows="0" selectLockedCells="1"/>
  <mergeCells count="446">
    <mergeCell ref="O27:T27"/>
    <mergeCell ref="U27:Z27"/>
    <mergeCell ref="AA23:AE23"/>
    <mergeCell ref="AF23:AL23"/>
    <mergeCell ref="AE24:AG24"/>
    <mergeCell ref="AH24:AL24"/>
    <mergeCell ref="U26:AD26"/>
    <mergeCell ref="AE26:AG26"/>
    <mergeCell ref="AH26:AL26"/>
    <mergeCell ref="AH22:AL22"/>
    <mergeCell ref="O29:T29"/>
    <mergeCell ref="U29:Z29"/>
    <mergeCell ref="AA29:AE29"/>
    <mergeCell ref="AF29:AL29"/>
    <mergeCell ref="O25:T25"/>
    <mergeCell ref="U25:Z25"/>
    <mergeCell ref="K22:O22"/>
    <mergeCell ref="P22:T22"/>
    <mergeCell ref="AF25:AL25"/>
    <mergeCell ref="U19:Z19"/>
    <mergeCell ref="AA19:AE19"/>
    <mergeCell ref="AF19:AL19"/>
    <mergeCell ref="AE18:AG18"/>
    <mergeCell ref="AH18:AL18"/>
    <mergeCell ref="AA27:AE27"/>
    <mergeCell ref="AF27:AL27"/>
    <mergeCell ref="AA21:AE21"/>
    <mergeCell ref="AF21:AL21"/>
    <mergeCell ref="U23:Z23"/>
    <mergeCell ref="AA14:AE14"/>
    <mergeCell ref="AF14:AL14"/>
    <mergeCell ref="O15:T15"/>
    <mergeCell ref="U15:Z15"/>
    <mergeCell ref="AA15:AE15"/>
    <mergeCell ref="AF15:AL15"/>
    <mergeCell ref="AJ106:AL106"/>
    <mergeCell ref="B32:AL32"/>
    <mergeCell ref="Y12:AG12"/>
    <mergeCell ref="O12:V12"/>
    <mergeCell ref="B12:N12"/>
    <mergeCell ref="A106:C106"/>
    <mergeCell ref="D106:W106"/>
    <mergeCell ref="X106:Z106"/>
    <mergeCell ref="AA106:AC106"/>
    <mergeCell ref="AD106:AF106"/>
    <mergeCell ref="AG106:AI106"/>
    <mergeCell ref="AJ104:AL104"/>
    <mergeCell ref="A105:C105"/>
    <mergeCell ref="D105:W105"/>
    <mergeCell ref="X105:Z105"/>
    <mergeCell ref="AA105:AC105"/>
    <mergeCell ref="AD105:AF105"/>
    <mergeCell ref="AG105:AI105"/>
    <mergeCell ref="AJ105:AL105"/>
    <mergeCell ref="A104:C104"/>
    <mergeCell ref="D104:W104"/>
    <mergeCell ref="X104:Z104"/>
    <mergeCell ref="AA104:AC104"/>
    <mergeCell ref="AD104:AF104"/>
    <mergeCell ref="AG104:AI104"/>
    <mergeCell ref="AJ102:AL102"/>
    <mergeCell ref="AJ103:AL103"/>
    <mergeCell ref="A103:C103"/>
    <mergeCell ref="D103:W103"/>
    <mergeCell ref="X103:Z103"/>
    <mergeCell ref="AA103:AC103"/>
    <mergeCell ref="AD103:AF103"/>
    <mergeCell ref="AG103:AI103"/>
    <mergeCell ref="AJ68:AL68"/>
    <mergeCell ref="A67:C67"/>
    <mergeCell ref="D67:W67"/>
    <mergeCell ref="A102:C102"/>
    <mergeCell ref="D102:W102"/>
    <mergeCell ref="X102:Z102"/>
    <mergeCell ref="AA102:AC102"/>
    <mergeCell ref="AD102:AF102"/>
    <mergeCell ref="AG102:AI102"/>
    <mergeCell ref="A68:C68"/>
    <mergeCell ref="D68:W68"/>
    <mergeCell ref="X68:Z68"/>
    <mergeCell ref="AA68:AC68"/>
    <mergeCell ref="AD68:AF68"/>
    <mergeCell ref="AG68:AI68"/>
    <mergeCell ref="X67:Z67"/>
    <mergeCell ref="AA67:AC67"/>
    <mergeCell ref="AD67:AF67"/>
    <mergeCell ref="AG67:AI67"/>
    <mergeCell ref="AG65:AI65"/>
    <mergeCell ref="AJ65:AL65"/>
    <mergeCell ref="AJ66:AL66"/>
    <mergeCell ref="AJ67:AL67"/>
    <mergeCell ref="A66:C66"/>
    <mergeCell ref="D66:W66"/>
    <mergeCell ref="X66:Z66"/>
    <mergeCell ref="AA66:AC66"/>
    <mergeCell ref="AD66:AF66"/>
    <mergeCell ref="AG66:AI66"/>
    <mergeCell ref="A65:C65"/>
    <mergeCell ref="D65:W65"/>
    <mergeCell ref="X65:Z65"/>
    <mergeCell ref="AA65:AC65"/>
    <mergeCell ref="AD65:AF65"/>
    <mergeCell ref="A1:AM2"/>
    <mergeCell ref="A64:C64"/>
    <mergeCell ref="D64:W64"/>
    <mergeCell ref="X64:Z64"/>
    <mergeCell ref="AA64:AC64"/>
    <mergeCell ref="AD64:AF64"/>
    <mergeCell ref="AG64:AI64"/>
    <mergeCell ref="AJ64:AL64"/>
    <mergeCell ref="H113:AL113"/>
    <mergeCell ref="A114:AL114"/>
    <mergeCell ref="A115:H115"/>
    <mergeCell ref="H112:AL112"/>
    <mergeCell ref="AJ109:AL109"/>
    <mergeCell ref="A109:C109"/>
    <mergeCell ref="D109:W109"/>
    <mergeCell ref="A117:L117"/>
    <mergeCell ref="A118:S121"/>
    <mergeCell ref="V118:AL119"/>
    <mergeCell ref="V121:AC121"/>
    <mergeCell ref="AD121:AL121"/>
    <mergeCell ref="AD110:AF110"/>
    <mergeCell ref="AG110:AI110"/>
    <mergeCell ref="AJ110:AL110"/>
    <mergeCell ref="A111:AL111"/>
    <mergeCell ref="A112:G112"/>
    <mergeCell ref="X109:Z109"/>
    <mergeCell ref="AA109:AC109"/>
    <mergeCell ref="AD109:AF109"/>
    <mergeCell ref="AG109:AI109"/>
    <mergeCell ref="AJ107:AL107"/>
    <mergeCell ref="A108:C108"/>
    <mergeCell ref="D108:W108"/>
    <mergeCell ref="X108:Z108"/>
    <mergeCell ref="AA108:AC108"/>
    <mergeCell ref="AD108:AF108"/>
    <mergeCell ref="AG108:AI108"/>
    <mergeCell ref="AJ108:AL108"/>
    <mergeCell ref="A107:C107"/>
    <mergeCell ref="D107:W107"/>
    <mergeCell ref="X107:Z107"/>
    <mergeCell ref="AA107:AC107"/>
    <mergeCell ref="AD107:AF107"/>
    <mergeCell ref="AG107:AI107"/>
    <mergeCell ref="A99:AL99"/>
    <mergeCell ref="A101:C101"/>
    <mergeCell ref="D101:W101"/>
    <mergeCell ref="X101:Z101"/>
    <mergeCell ref="AA101:AC101"/>
    <mergeCell ref="AD101:AF101"/>
    <mergeCell ref="AG101:AI101"/>
    <mergeCell ref="AJ101:AL101"/>
    <mergeCell ref="N95:R95"/>
    <mergeCell ref="S95:AD95"/>
    <mergeCell ref="B97:K97"/>
    <mergeCell ref="L97:T97"/>
    <mergeCell ref="W97:AD97"/>
    <mergeCell ref="B98:C98"/>
    <mergeCell ref="E98:K98"/>
    <mergeCell ref="U82:AE82"/>
    <mergeCell ref="AF82:AL82"/>
    <mergeCell ref="A84:K84"/>
    <mergeCell ref="R84:AL84"/>
    <mergeCell ref="A85:N94"/>
    <mergeCell ref="R85:AL86"/>
    <mergeCell ref="R88:AL89"/>
    <mergeCell ref="R90:AL90"/>
    <mergeCell ref="R91:AM94"/>
    <mergeCell ref="A75:G75"/>
    <mergeCell ref="H75:AL75"/>
    <mergeCell ref="A77:AM77"/>
    <mergeCell ref="A78:AL78"/>
    <mergeCell ref="A79:AL79"/>
    <mergeCell ref="A81:T81"/>
    <mergeCell ref="AD72:AF72"/>
    <mergeCell ref="AG72:AI72"/>
    <mergeCell ref="AJ72:AL72"/>
    <mergeCell ref="A74:G74"/>
    <mergeCell ref="H74:AL74"/>
    <mergeCell ref="AJ70:AL70"/>
    <mergeCell ref="A71:C71"/>
    <mergeCell ref="D71:W71"/>
    <mergeCell ref="X71:Z71"/>
    <mergeCell ref="AA71:AC71"/>
    <mergeCell ref="AD71:AF71"/>
    <mergeCell ref="AG71:AI71"/>
    <mergeCell ref="AJ71:AL71"/>
    <mergeCell ref="A70:C70"/>
    <mergeCell ref="D70:W70"/>
    <mergeCell ref="X70:Z70"/>
    <mergeCell ref="AA70:AC70"/>
    <mergeCell ref="AD70:AF70"/>
    <mergeCell ref="AG70:AI70"/>
    <mergeCell ref="AJ63:AL63"/>
    <mergeCell ref="A69:C69"/>
    <mergeCell ref="D69:W69"/>
    <mergeCell ref="X69:Z69"/>
    <mergeCell ref="AA69:AC69"/>
    <mergeCell ref="AD69:AF69"/>
    <mergeCell ref="AG69:AI69"/>
    <mergeCell ref="AJ69:AL69"/>
    <mergeCell ref="A63:C63"/>
    <mergeCell ref="D63:W63"/>
    <mergeCell ref="X63:Z63"/>
    <mergeCell ref="AA63:AC63"/>
    <mergeCell ref="AD63:AF63"/>
    <mergeCell ref="AG63:AI63"/>
    <mergeCell ref="I57:AL57"/>
    <mergeCell ref="I58:AL58"/>
    <mergeCell ref="I59:AL59"/>
    <mergeCell ref="I60:AL60"/>
    <mergeCell ref="A61:R61"/>
    <mergeCell ref="U61:Z61"/>
    <mergeCell ref="AB61:AH61"/>
    <mergeCell ref="W6:AL6"/>
    <mergeCell ref="B10:AL10"/>
    <mergeCell ref="U48:AD48"/>
    <mergeCell ref="AE48:AL48"/>
    <mergeCell ref="A49:P53"/>
    <mergeCell ref="AE49:AK49"/>
    <mergeCell ref="B39:AL39"/>
    <mergeCell ref="O14:T14"/>
    <mergeCell ref="U14:Z14"/>
    <mergeCell ref="B11:AL11"/>
    <mergeCell ref="B34:AL34"/>
    <mergeCell ref="B36:AJ36"/>
    <mergeCell ref="I44:Q44"/>
    <mergeCell ref="B31:AL31"/>
    <mergeCell ref="B37:AL37"/>
    <mergeCell ref="B35:AL35"/>
    <mergeCell ref="B33:AL33"/>
    <mergeCell ref="W12:X12"/>
    <mergeCell ref="R43:AL43"/>
    <mergeCell ref="B45:H45"/>
    <mergeCell ref="I45:Q45"/>
    <mergeCell ref="B38:AL38"/>
    <mergeCell ref="B40:AL40"/>
    <mergeCell ref="B43:H43"/>
    <mergeCell ref="I43:Q43"/>
    <mergeCell ref="B41:AJ41"/>
    <mergeCell ref="R45:AL45"/>
    <mergeCell ref="U129:AB129"/>
    <mergeCell ref="AC129:AL129"/>
    <mergeCell ref="M131:U131"/>
    <mergeCell ref="B132:G132"/>
    <mergeCell ref="AF132:AL132"/>
    <mergeCell ref="A134:AL134"/>
    <mergeCell ref="A135:AL135"/>
    <mergeCell ref="A137:E137"/>
    <mergeCell ref="F137:J137"/>
    <mergeCell ref="K137:L137"/>
    <mergeCell ref="M137:O137"/>
    <mergeCell ref="P137:U137"/>
    <mergeCell ref="V137:AD137"/>
    <mergeCell ref="AE137:AI137"/>
    <mergeCell ref="AJ137:AL137"/>
    <mergeCell ref="A138:E138"/>
    <mergeCell ref="F138:J138"/>
    <mergeCell ref="K138:L138"/>
    <mergeCell ref="M138:O138"/>
    <mergeCell ref="P138:U138"/>
    <mergeCell ref="V138:AD138"/>
    <mergeCell ref="AE138:AI138"/>
    <mergeCell ref="AJ138:AL138"/>
    <mergeCell ref="A139:E139"/>
    <mergeCell ref="F139:J139"/>
    <mergeCell ref="K139:L139"/>
    <mergeCell ref="M139:O139"/>
    <mergeCell ref="P139:U139"/>
    <mergeCell ref="V139:AD139"/>
    <mergeCell ref="AE139:AI139"/>
    <mergeCell ref="AJ139:AL139"/>
    <mergeCell ref="A140:E140"/>
    <mergeCell ref="F140:J140"/>
    <mergeCell ref="K140:L140"/>
    <mergeCell ref="M140:O140"/>
    <mergeCell ref="P140:U140"/>
    <mergeCell ref="V140:AD140"/>
    <mergeCell ref="AE140:AI140"/>
    <mergeCell ref="AJ140:AL140"/>
    <mergeCell ref="A141:E141"/>
    <mergeCell ref="F141:J141"/>
    <mergeCell ref="K141:L141"/>
    <mergeCell ref="M141:O141"/>
    <mergeCell ref="P141:U141"/>
    <mergeCell ref="V141:AD141"/>
    <mergeCell ref="AE141:AI141"/>
    <mergeCell ref="AJ141:AL141"/>
    <mergeCell ref="A142:E142"/>
    <mergeCell ref="F142:J142"/>
    <mergeCell ref="K142:L142"/>
    <mergeCell ref="M142:O142"/>
    <mergeCell ref="P142:U142"/>
    <mergeCell ref="V142:AD142"/>
    <mergeCell ref="AE142:AI142"/>
    <mergeCell ref="AJ142:AL142"/>
    <mergeCell ref="A143:E143"/>
    <mergeCell ref="F143:J143"/>
    <mergeCell ref="K143:L143"/>
    <mergeCell ref="M143:O143"/>
    <mergeCell ref="P143:U143"/>
    <mergeCell ref="V143:AD143"/>
    <mergeCell ref="AE143:AI143"/>
    <mergeCell ref="AJ143:AL143"/>
    <mergeCell ref="A144:E144"/>
    <mergeCell ref="F144:J144"/>
    <mergeCell ref="K144:L144"/>
    <mergeCell ref="M144:O144"/>
    <mergeCell ref="P144:U144"/>
    <mergeCell ref="V144:AD144"/>
    <mergeCell ref="AE144:AI144"/>
    <mergeCell ref="AJ144:AL144"/>
    <mergeCell ref="A145:E145"/>
    <mergeCell ref="F145:J145"/>
    <mergeCell ref="K145:L145"/>
    <mergeCell ref="M145:O145"/>
    <mergeCell ref="P145:U145"/>
    <mergeCell ref="V145:AD145"/>
    <mergeCell ref="AE145:AI145"/>
    <mergeCell ref="AJ145:AL145"/>
    <mergeCell ref="A147:P147"/>
    <mergeCell ref="A148:AJ148"/>
    <mergeCell ref="A150:N150"/>
    <mergeCell ref="O150:AJ150"/>
    <mergeCell ref="A152:R152"/>
    <mergeCell ref="S152:AB152"/>
    <mergeCell ref="A154:AL154"/>
    <mergeCell ref="A155:AM155"/>
    <mergeCell ref="A156:D156"/>
    <mergeCell ref="E156:AE156"/>
    <mergeCell ref="AF156:AI156"/>
    <mergeCell ref="AJ156:AL156"/>
    <mergeCell ref="A157:D157"/>
    <mergeCell ref="E157:AE157"/>
    <mergeCell ref="AF157:AI157"/>
    <mergeCell ref="AJ157:AL157"/>
    <mergeCell ref="A158:D158"/>
    <mergeCell ref="E158:AE158"/>
    <mergeCell ref="AF158:AI158"/>
    <mergeCell ref="AJ158:AL158"/>
    <mergeCell ref="AF162:AI162"/>
    <mergeCell ref="AJ162:AL162"/>
    <mergeCell ref="A159:D159"/>
    <mergeCell ref="E159:AE159"/>
    <mergeCell ref="AF159:AI159"/>
    <mergeCell ref="AJ159:AL159"/>
    <mergeCell ref="A160:D160"/>
    <mergeCell ref="E160:AE160"/>
    <mergeCell ref="AF160:AI160"/>
    <mergeCell ref="AJ160:AL160"/>
    <mergeCell ref="B169:N169"/>
    <mergeCell ref="Y169:AK169"/>
    <mergeCell ref="A163:D163"/>
    <mergeCell ref="E163:AE163"/>
    <mergeCell ref="AF163:AI163"/>
    <mergeCell ref="AJ163:AL163"/>
    <mergeCell ref="A164:D164"/>
    <mergeCell ref="E164:AE164"/>
    <mergeCell ref="AF164:AI164"/>
    <mergeCell ref="AJ164:AL164"/>
    <mergeCell ref="B165:Q165"/>
    <mergeCell ref="B166:N166"/>
    <mergeCell ref="Y166:AK166"/>
    <mergeCell ref="B167:AL167"/>
    <mergeCell ref="A161:D161"/>
    <mergeCell ref="E161:AE161"/>
    <mergeCell ref="AF161:AI161"/>
    <mergeCell ref="AJ161:AL161"/>
    <mergeCell ref="A162:D162"/>
    <mergeCell ref="E162:AE162"/>
    <mergeCell ref="B170:AL170"/>
    <mergeCell ref="B14:F14"/>
    <mergeCell ref="G14:K14"/>
    <mergeCell ref="L14:N14"/>
    <mergeCell ref="B15:F15"/>
    <mergeCell ref="G15:K15"/>
    <mergeCell ref="L15:N15"/>
    <mergeCell ref="B16:J16"/>
    <mergeCell ref="K16:O16"/>
    <mergeCell ref="P16:T16"/>
    <mergeCell ref="U16:AD16"/>
    <mergeCell ref="AE16:AG16"/>
    <mergeCell ref="AH16:AL16"/>
    <mergeCell ref="B17:F17"/>
    <mergeCell ref="G17:K17"/>
    <mergeCell ref="L17:N17"/>
    <mergeCell ref="O17:T17"/>
    <mergeCell ref="U17:Z17"/>
    <mergeCell ref="AA17:AE17"/>
    <mergeCell ref="AF17:AL17"/>
    <mergeCell ref="AE20:AG20"/>
    <mergeCell ref="AH20:AL20"/>
    <mergeCell ref="L19:N19"/>
    <mergeCell ref="B18:J18"/>
    <mergeCell ref="K18:O18"/>
    <mergeCell ref="P18:T18"/>
    <mergeCell ref="U18:AD18"/>
    <mergeCell ref="B19:F19"/>
    <mergeCell ref="G19:K19"/>
    <mergeCell ref="O19:T19"/>
    <mergeCell ref="B20:J20"/>
    <mergeCell ref="K20:O20"/>
    <mergeCell ref="P20:T20"/>
    <mergeCell ref="U20:AD20"/>
    <mergeCell ref="P24:T24"/>
    <mergeCell ref="U24:AD24"/>
    <mergeCell ref="B21:F21"/>
    <mergeCell ref="G21:K21"/>
    <mergeCell ref="L21:N21"/>
    <mergeCell ref="O21:T21"/>
    <mergeCell ref="U21:Z21"/>
    <mergeCell ref="B22:J22"/>
    <mergeCell ref="B23:F23"/>
    <mergeCell ref="G23:K23"/>
    <mergeCell ref="G25:K25"/>
    <mergeCell ref="L25:N25"/>
    <mergeCell ref="L23:N23"/>
    <mergeCell ref="U22:AD22"/>
    <mergeCell ref="AA25:AE25"/>
    <mergeCell ref="AE22:AG22"/>
    <mergeCell ref="B26:J26"/>
    <mergeCell ref="K26:O26"/>
    <mergeCell ref="L27:N27"/>
    <mergeCell ref="B24:J24"/>
    <mergeCell ref="K24:O24"/>
    <mergeCell ref="O23:T23"/>
    <mergeCell ref="P26:T26"/>
    <mergeCell ref="B25:F25"/>
    <mergeCell ref="B27:F27"/>
    <mergeCell ref="G27:K27"/>
    <mergeCell ref="B28:J28"/>
    <mergeCell ref="K28:O28"/>
    <mergeCell ref="P28:T28"/>
    <mergeCell ref="U28:AD28"/>
    <mergeCell ref="AE28:AG28"/>
    <mergeCell ref="AH28:AL28"/>
    <mergeCell ref="U30:AD30"/>
    <mergeCell ref="AE30:AG30"/>
    <mergeCell ref="AH30:AL30"/>
    <mergeCell ref="G29:K29"/>
    <mergeCell ref="L29:N29"/>
    <mergeCell ref="B29:F29"/>
    <mergeCell ref="B30:J30"/>
    <mergeCell ref="K30:O30"/>
    <mergeCell ref="P30:T30"/>
  </mergeCells>
  <dataValidations count="4">
    <dataValidation type="list" allowBlank="1" showInputMessage="1" showErrorMessage="1" sqref="L15 H15 L17 L19 L21 L23 L25 L27 L29 H23 H19 H21 H29 H25 H27 H17">
      <formula1>$BA$39:$BA$40</formula1>
    </dataValidation>
    <dataValidation type="list" allowBlank="1" showInputMessage="1" showErrorMessage="1" sqref="O150:AJ150">
      <formula1>$BA$152:$BA$153</formula1>
    </dataValidation>
    <dataValidation type="list" allowBlank="1" showInputMessage="1" showErrorMessage="1" sqref="W6:AL6">
      <formula1>$BA$2:$BA$36</formula1>
    </dataValidation>
    <dataValidation type="list" allowBlank="1" showInputMessage="1" showErrorMessage="1" sqref="A64:C71">
      <formula1>$BA$64:$BA$73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5"/>
  <rowBreaks count="2" manualBreakCount="2">
    <brk id="46" max="38" man="1"/>
    <brk id="82" max="38" man="1"/>
  </row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129578.75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Сто двадцать девять тысяч пятьсот семьдесят восемь рублей 75 копеек</v>
      </c>
    </row>
    <row r="19" spans="2:3" ht="12.75">
      <c r="B19" s="7">
        <f ca="1">ROUND((RAND()*10000000),2)</f>
        <v>2683442.22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Два миллиона шестьсот восемьдесят три тысячи четыреста сорок два рубля 22 копейки</v>
      </c>
    </row>
    <row r="20" spans="2:3" ht="12.75">
      <c r="B20" s="7">
        <f ca="1">ROUND((RAND()*100000000),2)</f>
        <v>13992425.24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Тринадцать миллионов девятьсот девяносто две тысячи четыреста двадцать пять рублей 24 копейки</v>
      </c>
    </row>
    <row r="21" spans="2:3" ht="12.75">
      <c r="B21" s="7">
        <f ca="1">ROUND((RAND()*1000000000),2)</f>
        <v>429587855.31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двадцать девять миллионов пятьсот восемьдесят семь тысяч восемьсот пятьдесят пять рублей 31 копейка</v>
      </c>
    </row>
    <row r="22" spans="2:3" ht="12.75">
      <c r="B22" s="7">
        <f ca="1">ROUND((RAND()*1000000000000),2)</f>
        <v>967816332398.8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Девятьсот шестьдесят семь миллиардов восемьсот шестнадцать миллионов триста тридцать две тысячи триста девяносто восемь рублей 80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8" t="s">
        <v>43</v>
      </c>
      <c r="C9" s="16" t="s">
        <v>7</v>
      </c>
      <c r="D9" s="29" t="s">
        <v>162</v>
      </c>
    </row>
    <row r="10" spans="2:4" ht="30">
      <c r="B10" s="22" t="s">
        <v>91</v>
      </c>
      <c r="C10" s="21" t="s">
        <v>19</v>
      </c>
      <c r="D10" s="30">
        <v>130.56</v>
      </c>
    </row>
    <row r="11" spans="2:4" ht="45">
      <c r="B11" s="22" t="s">
        <v>92</v>
      </c>
      <c r="C11" s="21" t="s">
        <v>20</v>
      </c>
      <c r="D11" s="30">
        <v>96</v>
      </c>
    </row>
    <row r="12" spans="2:4" ht="45">
      <c r="B12" s="22" t="s">
        <v>93</v>
      </c>
      <c r="C12" s="21" t="s">
        <v>21</v>
      </c>
      <c r="D12" s="30">
        <v>195.84</v>
      </c>
    </row>
    <row r="13" spans="2:4" ht="60">
      <c r="B13" s="22" t="s">
        <v>94</v>
      </c>
      <c r="C13" s="21" t="s">
        <v>22</v>
      </c>
      <c r="D13" s="30">
        <v>144</v>
      </c>
    </row>
    <row r="14" spans="2:4" ht="30">
      <c r="B14" s="22" t="s">
        <v>95</v>
      </c>
      <c r="C14" s="21" t="s">
        <v>23</v>
      </c>
      <c r="D14" s="30">
        <v>153.6</v>
      </c>
    </row>
    <row r="15" spans="2:4" ht="45">
      <c r="B15" s="22" t="s">
        <v>96</v>
      </c>
      <c r="C15" s="21" t="s">
        <v>24</v>
      </c>
      <c r="D15" s="30">
        <v>107.52</v>
      </c>
    </row>
    <row r="16" spans="2:4" ht="45">
      <c r="B16" s="22" t="s">
        <v>97</v>
      </c>
      <c r="C16" s="21" t="s">
        <v>25</v>
      </c>
      <c r="D16" s="30">
        <v>249.6</v>
      </c>
    </row>
    <row r="17" spans="2:4" ht="60">
      <c r="B17" s="22" t="s">
        <v>98</v>
      </c>
      <c r="C17" s="21" t="s">
        <v>26</v>
      </c>
      <c r="D17" s="30">
        <v>163.2</v>
      </c>
    </row>
    <row r="18" spans="2:4" ht="30">
      <c r="B18" s="22" t="s">
        <v>99</v>
      </c>
      <c r="C18" s="21" t="s">
        <v>27</v>
      </c>
      <c r="D18" s="30">
        <v>197.76</v>
      </c>
    </row>
    <row r="19" spans="2:4" ht="45">
      <c r="B19" s="22" t="s">
        <v>100</v>
      </c>
      <c r="C19" s="21" t="s">
        <v>28</v>
      </c>
      <c r="D19" s="30">
        <v>138.24</v>
      </c>
    </row>
    <row r="20" spans="2:4" ht="45">
      <c r="B20" s="22" t="s">
        <v>101</v>
      </c>
      <c r="C20" s="21" t="s">
        <v>29</v>
      </c>
      <c r="D20" s="30">
        <v>322.56</v>
      </c>
    </row>
    <row r="21" spans="2:4" ht="60">
      <c r="B21" s="22" t="s">
        <v>102</v>
      </c>
      <c r="C21" s="21" t="s">
        <v>30</v>
      </c>
      <c r="D21" s="30">
        <v>241.92</v>
      </c>
    </row>
    <row r="22" spans="2:4" ht="30">
      <c r="B22" s="22" t="s">
        <v>103</v>
      </c>
      <c r="C22" s="21" t="s">
        <v>31</v>
      </c>
      <c r="D22" s="30">
        <v>261.12</v>
      </c>
    </row>
    <row r="23" spans="2:4" ht="45">
      <c r="B23" s="22" t="s">
        <v>104</v>
      </c>
      <c r="C23" s="21" t="s">
        <v>32</v>
      </c>
      <c r="D23" s="30">
        <v>215.04</v>
      </c>
    </row>
    <row r="24" spans="2:4" ht="45">
      <c r="B24" s="22" t="s">
        <v>105</v>
      </c>
      <c r="C24" s="21" t="s">
        <v>33</v>
      </c>
      <c r="D24" s="30">
        <v>395.52</v>
      </c>
    </row>
    <row r="25" spans="2:4" ht="60">
      <c r="B25" s="22" t="s">
        <v>106</v>
      </c>
      <c r="C25" s="21" t="s">
        <v>34</v>
      </c>
      <c r="D25" s="30">
        <v>259.2</v>
      </c>
    </row>
    <row r="26" spans="2:4" ht="33">
      <c r="B26" s="22" t="s">
        <v>107</v>
      </c>
      <c r="C26" s="21" t="s">
        <v>35</v>
      </c>
      <c r="D26" s="30">
        <v>324.48</v>
      </c>
    </row>
    <row r="27" spans="2:4" ht="48">
      <c r="B27" s="22" t="s">
        <v>108</v>
      </c>
      <c r="C27" s="21" t="s">
        <v>36</v>
      </c>
      <c r="D27" s="30">
        <v>226.56</v>
      </c>
    </row>
    <row r="28" spans="2:4" ht="45">
      <c r="B28" s="22" t="s">
        <v>109</v>
      </c>
      <c r="C28" s="23" t="s">
        <v>37</v>
      </c>
      <c r="D28" s="30">
        <v>478.08</v>
      </c>
    </row>
    <row r="29" spans="2:4" ht="60">
      <c r="B29" s="22" t="s">
        <v>110</v>
      </c>
      <c r="C29" s="23" t="s">
        <v>38</v>
      </c>
      <c r="D29" s="30">
        <v>312.96</v>
      </c>
    </row>
    <row r="30" spans="2:4" ht="30">
      <c r="B30" s="22" t="s">
        <v>111</v>
      </c>
      <c r="C30" s="23" t="s">
        <v>39</v>
      </c>
      <c r="D30" s="30">
        <v>443.52</v>
      </c>
    </row>
    <row r="31" spans="2:4" ht="45">
      <c r="B31" s="22" t="s">
        <v>112</v>
      </c>
      <c r="C31" s="23" t="s">
        <v>40</v>
      </c>
      <c r="D31" s="30">
        <v>326.4</v>
      </c>
    </row>
    <row r="32" spans="2:4" ht="45">
      <c r="B32" s="22" t="s">
        <v>113</v>
      </c>
      <c r="C32" s="23" t="s">
        <v>41</v>
      </c>
      <c r="D32" s="30">
        <v>652.8</v>
      </c>
    </row>
    <row r="33" spans="2:4" ht="60">
      <c r="B33" s="22" t="s">
        <v>114</v>
      </c>
      <c r="C33" s="23" t="s">
        <v>42</v>
      </c>
      <c r="D33" s="30">
        <v>491.52</v>
      </c>
    </row>
    <row r="34" spans="2:4" ht="25.5">
      <c r="B34" s="24" t="s">
        <v>115</v>
      </c>
      <c r="C34" s="23" t="s">
        <v>44</v>
      </c>
      <c r="D34" s="30">
        <v>80.64</v>
      </c>
    </row>
    <row r="35" spans="2:4" ht="38.25">
      <c r="B35" s="24" t="s">
        <v>116</v>
      </c>
      <c r="C35" s="23" t="s">
        <v>45</v>
      </c>
      <c r="D35" s="30">
        <v>80.64</v>
      </c>
    </row>
    <row r="36" spans="2:4" ht="38.25">
      <c r="B36" s="24" t="s">
        <v>117</v>
      </c>
      <c r="C36" s="23" t="s">
        <v>46</v>
      </c>
      <c r="D36" s="30">
        <v>107.52</v>
      </c>
    </row>
    <row r="37" spans="2:4" ht="38.25">
      <c r="B37" s="24" t="s">
        <v>118</v>
      </c>
      <c r="C37" s="23" t="s">
        <v>47</v>
      </c>
      <c r="D37" s="30">
        <v>107.52</v>
      </c>
    </row>
    <row r="38" spans="2:4" ht="25.5">
      <c r="B38" s="24" t="s">
        <v>119</v>
      </c>
      <c r="C38" s="23" t="s">
        <v>48</v>
      </c>
      <c r="D38" s="30">
        <v>92.16</v>
      </c>
    </row>
    <row r="39" spans="2:4" ht="38.25">
      <c r="B39" s="24" t="s">
        <v>120</v>
      </c>
      <c r="C39" s="23" t="s">
        <v>49</v>
      </c>
      <c r="D39" s="30">
        <v>92.16</v>
      </c>
    </row>
    <row r="40" spans="2:4" ht="38.25">
      <c r="B40" s="24" t="s">
        <v>121</v>
      </c>
      <c r="C40" s="23" t="s">
        <v>50</v>
      </c>
      <c r="D40" s="30">
        <v>128.64</v>
      </c>
    </row>
    <row r="41" spans="2:4" ht="38.25">
      <c r="B41" s="24" t="s">
        <v>122</v>
      </c>
      <c r="C41" s="23" t="s">
        <v>51</v>
      </c>
      <c r="D41" s="30">
        <v>128.64</v>
      </c>
    </row>
    <row r="42" spans="2:4" ht="25.5">
      <c r="B42" s="24" t="s">
        <v>123</v>
      </c>
      <c r="C42" s="23" t="s">
        <v>52</v>
      </c>
      <c r="D42" s="30">
        <v>107.52</v>
      </c>
    </row>
    <row r="43" spans="2:4" ht="38.25">
      <c r="B43" s="24" t="s">
        <v>124</v>
      </c>
      <c r="C43" s="23" t="s">
        <v>53</v>
      </c>
      <c r="D43" s="30">
        <v>107.52</v>
      </c>
    </row>
    <row r="44" spans="2:4" ht="38.25">
      <c r="B44" s="24" t="s">
        <v>125</v>
      </c>
      <c r="C44" s="23" t="s">
        <v>54</v>
      </c>
      <c r="D44" s="30">
        <v>149.76</v>
      </c>
    </row>
    <row r="45" spans="2:4" ht="38.25">
      <c r="B45" s="24" t="s">
        <v>126</v>
      </c>
      <c r="C45" s="23" t="s">
        <v>55</v>
      </c>
      <c r="D45" s="30">
        <v>149.76</v>
      </c>
    </row>
    <row r="46" spans="2:4" ht="25.5">
      <c r="B46" s="24" t="s">
        <v>127</v>
      </c>
      <c r="C46" s="23" t="s">
        <v>56</v>
      </c>
      <c r="D46" s="30">
        <v>142.08</v>
      </c>
    </row>
    <row r="47" spans="2:4" ht="38.25">
      <c r="B47" s="24" t="s">
        <v>128</v>
      </c>
      <c r="C47" s="23" t="s">
        <v>57</v>
      </c>
      <c r="D47" s="30">
        <v>142.08</v>
      </c>
    </row>
    <row r="48" spans="2:4" ht="38.25">
      <c r="B48" s="24" t="s">
        <v>129</v>
      </c>
      <c r="C48" s="23" t="s">
        <v>58</v>
      </c>
      <c r="D48" s="30">
        <v>226.56</v>
      </c>
    </row>
    <row r="49" spans="2:4" ht="38.25">
      <c r="B49" s="24" t="s">
        <v>130</v>
      </c>
      <c r="C49" s="23" t="s">
        <v>59</v>
      </c>
      <c r="D49" s="30">
        <v>226.56</v>
      </c>
    </row>
    <row r="50" spans="2:4" ht="30">
      <c r="B50" s="24" t="s">
        <v>131</v>
      </c>
      <c r="C50" s="23" t="s">
        <v>60</v>
      </c>
      <c r="D50" s="30">
        <v>145.92</v>
      </c>
    </row>
    <row r="51" spans="2:4" ht="45">
      <c r="B51" s="24" t="s">
        <v>132</v>
      </c>
      <c r="C51" s="23" t="s">
        <v>61</v>
      </c>
      <c r="D51" s="30">
        <v>145.92</v>
      </c>
    </row>
    <row r="52" spans="2:4" ht="38.25">
      <c r="B52" s="24" t="s">
        <v>133</v>
      </c>
      <c r="C52" s="23" t="s">
        <v>62</v>
      </c>
      <c r="D52" s="30">
        <v>226.56</v>
      </c>
    </row>
    <row r="53" spans="2:4" ht="38.25">
      <c r="B53" s="24" t="s">
        <v>134</v>
      </c>
      <c r="C53" s="23" t="s">
        <v>63</v>
      </c>
      <c r="D53" s="30">
        <v>226.56</v>
      </c>
    </row>
    <row r="54" spans="2:4" ht="25.5">
      <c r="B54" s="24" t="s">
        <v>135</v>
      </c>
      <c r="C54" s="23" t="s">
        <v>64</v>
      </c>
      <c r="D54" s="30">
        <v>176.64</v>
      </c>
    </row>
    <row r="55" spans="2:4" ht="25.5">
      <c r="B55" s="24" t="s">
        <v>136</v>
      </c>
      <c r="C55" s="23" t="s">
        <v>65</v>
      </c>
      <c r="D55" s="30">
        <v>176.64</v>
      </c>
    </row>
    <row r="56" spans="2:4" ht="25.5">
      <c r="B56" s="24" t="s">
        <v>137</v>
      </c>
      <c r="C56" s="23" t="s">
        <v>66</v>
      </c>
      <c r="D56" s="30">
        <v>259.2</v>
      </c>
    </row>
    <row r="57" spans="2:4" ht="38.25">
      <c r="B57" s="25" t="s">
        <v>138</v>
      </c>
      <c r="C57" s="26" t="s">
        <v>67</v>
      </c>
      <c r="D57" s="31">
        <v>259.2</v>
      </c>
    </row>
    <row r="58" spans="2:4" ht="25.5">
      <c r="B58" s="27" t="s">
        <v>139</v>
      </c>
      <c r="C58" s="23" t="s">
        <v>68</v>
      </c>
      <c r="D58" s="30">
        <v>111.36</v>
      </c>
    </row>
    <row r="59" spans="2:4" ht="38.25">
      <c r="B59" s="27" t="s">
        <v>140</v>
      </c>
      <c r="C59" s="23" t="s">
        <v>69</v>
      </c>
      <c r="D59" s="30">
        <v>111.36</v>
      </c>
    </row>
    <row r="60" spans="2:4" ht="38.25">
      <c r="B60" s="27" t="s">
        <v>141</v>
      </c>
      <c r="C60" s="23" t="s">
        <v>70</v>
      </c>
      <c r="D60" s="30">
        <v>168.96</v>
      </c>
    </row>
    <row r="61" spans="2:4" ht="38.25">
      <c r="B61" s="27" t="s">
        <v>142</v>
      </c>
      <c r="C61" s="23" t="s">
        <v>71</v>
      </c>
      <c r="D61" s="30">
        <v>168.96</v>
      </c>
    </row>
    <row r="62" spans="2:4" ht="25.5">
      <c r="B62" s="27" t="s">
        <v>143</v>
      </c>
      <c r="C62" s="23" t="s">
        <v>72</v>
      </c>
      <c r="D62" s="30">
        <v>138.24</v>
      </c>
    </row>
    <row r="63" spans="2:4" ht="38.25">
      <c r="B63" s="27" t="s">
        <v>144</v>
      </c>
      <c r="C63" s="23" t="s">
        <v>73</v>
      </c>
      <c r="D63" s="30">
        <v>138.24</v>
      </c>
    </row>
    <row r="64" spans="2:4" ht="38.25">
      <c r="B64" s="27" t="s">
        <v>145</v>
      </c>
      <c r="C64" s="23" t="s">
        <v>74</v>
      </c>
      <c r="D64" s="30">
        <v>193.92</v>
      </c>
    </row>
    <row r="65" spans="2:4" ht="38.25">
      <c r="B65" s="27" t="s">
        <v>146</v>
      </c>
      <c r="C65" s="23" t="s">
        <v>75</v>
      </c>
      <c r="D65" s="30">
        <v>193.92</v>
      </c>
    </row>
    <row r="66" spans="2:4" ht="25.5">
      <c r="B66" s="27" t="s">
        <v>147</v>
      </c>
      <c r="C66" s="23" t="s">
        <v>76</v>
      </c>
      <c r="D66" s="30">
        <v>161.28</v>
      </c>
    </row>
    <row r="67" spans="2:4" ht="38.25">
      <c r="B67" s="27" t="s">
        <v>148</v>
      </c>
      <c r="C67" s="23" t="s">
        <v>77</v>
      </c>
      <c r="D67" s="30">
        <v>161.28</v>
      </c>
    </row>
    <row r="68" spans="2:4" ht="38.25">
      <c r="B68" s="27" t="s">
        <v>149</v>
      </c>
      <c r="C68" s="23" t="s">
        <v>78</v>
      </c>
      <c r="D68" s="30">
        <v>222.72</v>
      </c>
    </row>
    <row r="69" spans="2:4" ht="38.25">
      <c r="B69" s="27" t="s">
        <v>150</v>
      </c>
      <c r="C69" s="23" t="s">
        <v>79</v>
      </c>
      <c r="D69" s="30">
        <v>222.72</v>
      </c>
    </row>
    <row r="70" spans="2:4" ht="25.5">
      <c r="B70" s="27" t="s">
        <v>151</v>
      </c>
      <c r="C70" s="23" t="s">
        <v>80</v>
      </c>
      <c r="D70" s="30">
        <v>230.4</v>
      </c>
    </row>
    <row r="71" spans="2:4" ht="38.25">
      <c r="B71" s="27" t="s">
        <v>152</v>
      </c>
      <c r="C71" s="23" t="s">
        <v>81</v>
      </c>
      <c r="D71" s="30">
        <v>230.4</v>
      </c>
    </row>
    <row r="72" spans="2:4" ht="38.25">
      <c r="B72" s="27" t="s">
        <v>153</v>
      </c>
      <c r="C72" s="23" t="s">
        <v>82</v>
      </c>
      <c r="D72" s="30">
        <v>314.88</v>
      </c>
    </row>
    <row r="73" spans="2:4" ht="38.25">
      <c r="B73" s="27" t="s">
        <v>154</v>
      </c>
      <c r="C73" s="23" t="s">
        <v>83</v>
      </c>
      <c r="D73" s="30">
        <v>314.88</v>
      </c>
    </row>
    <row r="74" spans="2:4" ht="30">
      <c r="B74" s="27" t="s">
        <v>155</v>
      </c>
      <c r="C74" s="23" t="s">
        <v>84</v>
      </c>
      <c r="D74" s="30">
        <v>226.56</v>
      </c>
    </row>
    <row r="75" spans="2:4" ht="45">
      <c r="B75" s="27" t="s">
        <v>156</v>
      </c>
      <c r="C75" s="23" t="s">
        <v>85</v>
      </c>
      <c r="D75" s="30">
        <v>226.56</v>
      </c>
    </row>
    <row r="76" spans="2:4" ht="38.25">
      <c r="B76" s="27" t="s">
        <v>157</v>
      </c>
      <c r="C76" s="23" t="s">
        <v>86</v>
      </c>
      <c r="D76" s="30">
        <v>359.04</v>
      </c>
    </row>
    <row r="77" spans="2:4" ht="38.25">
      <c r="B77" s="27" t="s">
        <v>158</v>
      </c>
      <c r="C77" s="23" t="s">
        <v>87</v>
      </c>
      <c r="D77" s="30">
        <v>359.04</v>
      </c>
    </row>
    <row r="78" spans="2:4" ht="25.5">
      <c r="B78" s="27" t="s">
        <v>159</v>
      </c>
      <c r="C78" s="23" t="s">
        <v>88</v>
      </c>
      <c r="D78" s="30">
        <v>236.16</v>
      </c>
    </row>
    <row r="79" spans="2:4" ht="25.5">
      <c r="B79" s="27" t="s">
        <v>160</v>
      </c>
      <c r="C79" s="23" t="s">
        <v>89</v>
      </c>
      <c r="D79" s="30">
        <v>236.16</v>
      </c>
    </row>
    <row r="80" spans="2:4" ht="25.5">
      <c r="B80" s="27" t="s">
        <v>161</v>
      </c>
      <c r="C80" s="23" t="s">
        <v>90</v>
      </c>
      <c r="D80" s="30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2024-01-23T12:57:47Z</cp:lastPrinted>
  <dcterms:created xsi:type="dcterms:W3CDTF">2021-04-16T08:52:42Z</dcterms:created>
  <dcterms:modified xsi:type="dcterms:W3CDTF">2024-07-05T14:26:19Z</dcterms:modified>
  <cp:category/>
  <cp:version/>
  <cp:contentType/>
  <cp:contentStatus/>
</cp:coreProperties>
</file>