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210" windowWidth="14175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'Лист1'!$A$3:$AM$115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Putiata</author>
  </authors>
  <commentList>
    <comment ref="W6" authorId="0">
      <text>
        <r>
          <rPr>
            <sz val="9"/>
            <rFont val="Tahoma"/>
            <family val="2"/>
          </rPr>
          <t xml:space="preserve">ВЫБРАТЬ ИЗ ВЫПАДАЮЩЕГО СПИСКА УПРАВЛЕНИЕ ПО МЕСТУ ОБРАЩЕНИЯ
</t>
        </r>
      </text>
    </comment>
    <comment ref="B2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1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O142" authorId="0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49" authorId="0">
      <text>
        <r>
          <rPr>
            <sz val="9"/>
            <rFont val="Tahoma"/>
            <family val="2"/>
          </rPr>
          <t xml:space="preserve">
ОТРЕДАКТИРОВАТЬ ТЕКСТ ДЛЯ КАЖДОГО КОТЛА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O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Y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B15" authorId="1">
      <text>
        <r>
          <rPr>
            <sz val="9"/>
            <rFont val="Tahoma"/>
            <family val="2"/>
          </rPr>
          <t xml:space="preserve">
После щелчка по ячейке нажать кнопку с треугольником и выбрать из списка
До печати отрегулировать высоту строки лишние строки можно скрыть
</t>
        </r>
      </text>
    </comment>
  </commentList>
</comments>
</file>

<file path=xl/sharedStrings.xml><?xml version="1.0" encoding="utf-8"?>
<sst xmlns="http://schemas.openxmlformats.org/spreadsheetml/2006/main" count="397" uniqueCount="332">
  <si>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</si>
  <si>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</si>
  <si>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</si>
  <si>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</si>
  <si>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</si>
  <si>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</si>
  <si>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</si>
  <si>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</si>
  <si>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</si>
  <si>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</si>
  <si>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</si>
  <si>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</si>
  <si>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</si>
  <si>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</si>
  <si>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</si>
  <si>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</si>
  <si>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</si>
  <si>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</si>
  <si>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</si>
  <si>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</si>
  <si>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</si>
  <si>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</si>
  <si>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</si>
  <si>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</si>
  <si>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</si>
  <si>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</si>
  <si>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</si>
  <si>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</si>
  <si>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</si>
  <si>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</si>
  <si>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</si>
  <si>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</si>
  <si>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</si>
  <si>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</si>
  <si>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</si>
  <si>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</si>
  <si>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</si>
  <si>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</si>
  <si>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</si>
  <si>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</si>
  <si>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</si>
  <si>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</si>
  <si>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</si>
  <si>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</si>
  <si>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</si>
  <si>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</si>
  <si>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</si>
  <si>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</si>
  <si>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</si>
  <si>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</si>
  <si>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</si>
  <si>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</si>
  <si>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</si>
  <si>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</si>
  <si>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</si>
  <si>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</si>
  <si>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</si>
  <si>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</si>
  <si>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</si>
  <si>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</si>
  <si>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</si>
  <si>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</si>
  <si>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</si>
  <si>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</si>
  <si>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</si>
  <si>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</si>
  <si>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</si>
  <si>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</si>
  <si>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</si>
  <si>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</si>
  <si>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</si>
  <si>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</si>
  <si>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</si>
  <si>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</si>
  <si>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</si>
  <si>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</si>
  <si>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</si>
  <si>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</si>
  <si>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</si>
  <si>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</si>
  <si>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</si>
  <si>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</si>
  <si>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</si>
  <si>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</si>
  <si>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</si>
  <si>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</si>
  <si>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</si>
  <si>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</si>
  <si>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</si>
  <si>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</si>
  <si>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</si>
  <si>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</si>
  <si>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</si>
  <si>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</si>
  <si>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</si>
  <si>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</si>
  <si>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</si>
  <si>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</si>
  <si>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</si>
  <si>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</si>
  <si>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</si>
  <si>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</si>
  <si>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</si>
  <si>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</si>
  <si>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</si>
  <si>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</si>
  <si>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</si>
  <si>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</si>
  <si>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</si>
  <si>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</si>
  <si>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</si>
  <si>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</si>
  <si>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</si>
  <si>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</si>
  <si>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</si>
  <si>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</si>
  <si>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</si>
  <si>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</si>
  <si>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</si>
  <si>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</si>
  <si>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</si>
  <si>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</si>
  <si>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</si>
  <si>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</si>
  <si>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</si>
  <si>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</si>
  <si>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</si>
  <si>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</si>
  <si>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</si>
  <si>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</si>
  <si>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</si>
  <si>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</si>
  <si>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</si>
  <si>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</si>
  <si>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</si>
  <si>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</si>
  <si>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</si>
  <si>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</si>
  <si>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</si>
  <si>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</si>
  <si>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</si>
  <si>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</si>
  <si>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</si>
  <si>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</si>
  <si>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</si>
  <si>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</si>
  <si>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</si>
  <si>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</si>
  <si>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</si>
  <si>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</si>
  <si>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</si>
  <si>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</si>
  <si>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</si>
  <si>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</si>
  <si>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</si>
  <si>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</si>
  <si>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</si>
  <si>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</si>
  <si>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</si>
  <si>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</si>
  <si>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</si>
  <si>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</si>
  <si>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</si>
  <si>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Регистрационный или заводской номер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</si>
  <si>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</si>
  <si>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</si>
  <si>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</si>
  <si>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</si>
  <si>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</si>
  <si>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</si>
  <si>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</si>
  <si>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</si>
  <si>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</si>
  <si>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</si>
  <si>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</si>
  <si>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</si>
  <si>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</si>
  <si>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</si>
  <si>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</si>
  <si>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</si>
  <si>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</si>
  <si>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</si>
  <si>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</si>
  <si>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</si>
  <si>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</si>
  <si>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</si>
  <si>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</si>
  <si>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</si>
  <si>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</si>
  <si>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</si>
  <si>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</si>
  <si>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</si>
  <si>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</si>
  <si>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</si>
  <si>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</si>
  <si>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 xml:space="preserve">Гомельского областного     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</si>
  <si>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</si>
  <si>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Начальник Мозырского межрайонного отдела 
Гомельского областного управления Госпромнадзора 
___________________________И.С.Байнов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</si>
  <si>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</si>
  <si>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</si>
  <si>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</si>
  <si>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</si>
  <si>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</si>
  <si>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</si>
  <si>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</si>
  <si>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</si>
  <si>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</si>
  <si>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</si>
  <si>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диагностики 
Минского городского 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</si>
  <si>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</si>
  <si>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</si>
  <si>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</si>
  <si>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</si>
  <si>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</si>
  <si>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</si>
  <si>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</si>
  <si>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</si>
  <si>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</si>
  <si>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</si>
  <si>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</si>
  <si>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</si>
  <si>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</si>
  <si>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</si>
  <si>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</si>
  <si>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</si>
  <si>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</si>
  <si>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</si>
  <si>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</si>
  <si>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</si>
  <si>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</si>
  <si>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</si>
  <si>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</si>
  <si>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</si>
  <si>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</si>
  <si>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</si>
  <si>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</si>
  <si>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</si>
  <si>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</si>
  <si>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</si>
  <si>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</si>
  <si>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</si>
  <si>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</si>
  <si>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</si>
  <si>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</si>
  <si>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</si>
  <si>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</si>
  <si>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</si>
  <si>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</si>
  <si>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</si>
  <si>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</si>
  <si>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</si>
  <si>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</si>
  <si>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</si>
  <si>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</si>
  <si>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</si>
  <si>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</si>
  <si>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</si>
  <si>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</si>
  <si>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</si>
  <si>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</si>
  <si>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</si>
  <si>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</si>
  <si>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</si>
  <si>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</si>
  <si>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Поле для внесения дополнительных сведений  вместо данного текста (или скрыть строку) </t>
  </si>
  <si>
    <t xml:space="preserve"> по долгосрочному договору №</t>
  </si>
  <si>
    <t>НО, ВО</t>
  </si>
  <si>
    <t>НО, ВО, ГИ</t>
  </si>
  <si>
    <t>4</t>
  </si>
  <si>
    <t>г.Брест</t>
  </si>
  <si>
    <t>г.Витебск</t>
  </si>
  <si>
    <t>г.Новополоцк</t>
  </si>
  <si>
    <t>г.Гомель</t>
  </si>
  <si>
    <t>г.Мозырь</t>
  </si>
  <si>
    <t xml:space="preserve">г.Гродно </t>
  </si>
  <si>
    <t>г.Минск</t>
  </si>
  <si>
    <t>г.Могилев</t>
  </si>
  <si>
    <t>г.Бобруйск</t>
  </si>
  <si>
    <t>Указать наименование организации заключившей долгосрочный договор (вместо данного текста)</t>
  </si>
  <si>
    <t>Брестское областное</t>
  </si>
  <si>
    <t>Витебское областное</t>
  </si>
  <si>
    <t xml:space="preserve">Витебское областное  </t>
  </si>
  <si>
    <t>Гомельское областное</t>
  </si>
  <si>
    <t xml:space="preserve">Гомельское областное  </t>
  </si>
  <si>
    <t xml:space="preserve">Гродненское областное </t>
  </si>
  <si>
    <t>Минское городское</t>
  </si>
  <si>
    <t xml:space="preserve">Минское городское  </t>
  </si>
  <si>
    <t xml:space="preserve">Минское городское   </t>
  </si>
  <si>
    <t>Минское областное</t>
  </si>
  <si>
    <t xml:space="preserve">Минское областное  </t>
  </si>
  <si>
    <t>Могилевское областное</t>
  </si>
  <si>
    <t xml:space="preserve">Могилевское областное  </t>
  </si>
  <si>
    <t xml:space="preserve">Могилевское областное   </t>
  </si>
  <si>
    <t xml:space="preserve">Могилевское областное    </t>
  </si>
  <si>
    <t xml:space="preserve">Могилевское областное     </t>
  </si>
  <si>
    <t>5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</si>
  <si>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</si>
  <si>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</si>
  <si>
    <t>Наименование (выбрать)</t>
  </si>
  <si>
    <t>Марка или модель</t>
  </si>
  <si>
    <t xml:space="preserve"> Техническое диагностирование </t>
  </si>
  <si>
    <t>Стоимость за единицу в бел. рублях</t>
  </si>
  <si>
    <t>Год изготовления / ввода в эксплуатацию</t>
  </si>
  <si>
    <t>Рабочее (разрешенное) давление, Мпа / Объем, м2</t>
  </si>
  <si>
    <t>просит оказать услугу по проведению по техническому диагностированию сосудов/резервуаров (по параметрам согласно паспорту объекта)</t>
  </si>
  <si>
    <t>Сосуд</t>
  </si>
  <si>
    <t>Резервуар</t>
  </si>
  <si>
    <t xml:space="preserve"> Техническое диагностирование сосуда, работающего под давлением, объемом до 2 м³ включительно</t>
  </si>
  <si>
    <t>9.9.</t>
  </si>
  <si>
    <t xml:space="preserve"> Техническое диагностирование сосуда, работающего под давлением, объемом свыше 2 м³ до 5 м³ включительно</t>
  </si>
  <si>
    <t>9.10.</t>
  </si>
  <si>
    <t xml:space="preserve"> Техническое диагностирование сосуда, работающего под давлением, объемом свыше 5 м³ до 10 м³ включительно</t>
  </si>
  <si>
    <t>9.11.</t>
  </si>
  <si>
    <t xml:space="preserve"> Техническое диагностирование сосуда, работающего под давлением, объемом свыше 10 м³ до 20 м³ включительно</t>
  </si>
  <si>
    <t>9.12.</t>
  </si>
  <si>
    <t xml:space="preserve"> Техническое диагностирование сосуда, работающего под давлением, объемом свыше 20 м³ до 50 м³ включительно</t>
  </si>
  <si>
    <t>9.13.</t>
  </si>
  <si>
    <t xml:space="preserve"> Техническое диагностирование сосуда, работающего под давлением, объемом свыше 50 м³ до 100 м³ включительно</t>
  </si>
  <si>
    <t>9.14.</t>
  </si>
  <si>
    <t xml:space="preserve"> Техническое диагностирование сосуда, работающего под давлением (варочного котла, разварника)</t>
  </si>
  <si>
    <t>9.15.</t>
  </si>
  <si>
    <t xml:space="preserve"> Техническое диагностирование наземного резервуара объемом до 50 м³ включительно</t>
  </si>
  <si>
    <t>9.16.</t>
  </si>
  <si>
    <t xml:space="preserve"> Техническое диагностирование наземного резервуара объемом свыше 50 м³ до 100 м³ включительно</t>
  </si>
  <si>
    <t>9.17.</t>
  </si>
  <si>
    <t xml:space="preserve"> Техническое диагностирование наземного резервуара объемом свыше 100 м³ до 400 м³ включительно</t>
  </si>
  <si>
    <t>9.18.</t>
  </si>
  <si>
    <t xml:space="preserve"> Техническое диагностирование наземного резервуара объемом свыше 400 м³ до 1 000 м³ включительно</t>
  </si>
  <si>
    <t>9.19.</t>
  </si>
  <si>
    <t xml:space="preserve"> Техническое диагностирование наземного резервуара объемом свыше 1 000 м³ до 3 000 м³ включительно  </t>
  </si>
  <si>
    <t>9.20.</t>
  </si>
  <si>
    <t>№ п/п2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</si>
</sst>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0" fontId="69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/>
      <protection hidden="1" locked="0"/>
    </xf>
    <xf numFmtId="0" fontId="70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69" fillId="0" borderId="11" xfId="0" applyFont="1" applyFill="1" applyBorder="1" applyAlignment="1">
      <alignment horizontal="justify" vertical="center"/>
    </xf>
    <xf numFmtId="0" fontId="69" fillId="0" borderId="11" xfId="0" applyFont="1" applyFill="1" applyBorder="1" applyAlignment="1">
      <alignment horizontal="justify" vertical="center" wrapText="1"/>
    </xf>
    <xf numFmtId="49" fontId="69" fillId="0" borderId="11" xfId="0" applyNumberFormat="1" applyFont="1" applyFill="1" applyBorder="1" applyAlignment="1">
      <alignment horizontal="justify" vertical="center"/>
    </xf>
    <xf numFmtId="0" fontId="73" fillId="0" borderId="11" xfId="0" applyFont="1" applyFill="1" applyBorder="1" applyAlignment="1">
      <alignment horizontal="justify" vertical="center" wrapText="1"/>
    </xf>
    <xf numFmtId="0" fontId="73" fillId="0" borderId="12" xfId="0" applyFont="1" applyFill="1" applyBorder="1" applyAlignment="1">
      <alignment horizontal="justify" vertical="center" wrapText="1"/>
    </xf>
    <xf numFmtId="49" fontId="69" fillId="0" borderId="12" xfId="0" applyNumberFormat="1" applyFont="1" applyFill="1" applyBorder="1" applyAlignment="1">
      <alignment horizontal="justify" vertical="center"/>
    </xf>
    <xf numFmtId="2" fontId="73" fillId="0" borderId="11" xfId="0" applyNumberFormat="1" applyFont="1" applyFill="1" applyBorder="1" applyAlignment="1">
      <alignment horizontal="justify" vertical="center" wrapText="1"/>
    </xf>
    <xf numFmtId="0" fontId="69" fillId="34" borderId="13" xfId="0" applyFont="1" applyFill="1" applyBorder="1" applyAlignment="1">
      <alignment horizontal="left" vertical="center"/>
    </xf>
    <xf numFmtId="0" fontId="69" fillId="34" borderId="14" xfId="0" applyFont="1" applyFill="1" applyBorder="1" applyAlignment="1">
      <alignment horizontal="center" vertical="center"/>
    </xf>
    <xf numFmtId="2" fontId="69" fillId="0" borderId="15" xfId="0" applyNumberFormat="1" applyFont="1" applyFill="1" applyBorder="1" applyAlignment="1">
      <alignment horizontal="center" vertical="center"/>
    </xf>
    <xf numFmtId="2" fontId="69" fillId="0" borderId="14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 wrapText="1"/>
      <protection hidden="1" locked="0"/>
    </xf>
    <xf numFmtId="0" fontId="68" fillId="0" borderId="0" xfId="0" applyFont="1" applyFill="1" applyAlignment="1" applyProtection="1">
      <alignment wrapText="1"/>
      <protection hidden="1" locked="0"/>
    </xf>
    <xf numFmtId="0" fontId="68" fillId="0" borderId="0" xfId="0" applyFont="1" applyBorder="1" applyAlignment="1" applyProtection="1">
      <alignment wrapText="1"/>
      <protection hidden="1" locked="0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14" fontId="74" fillId="33" borderId="0" xfId="0" applyNumberFormat="1" applyFont="1" applyFill="1" applyBorder="1" applyAlignment="1" applyProtection="1">
      <alignment horizontal="center" wrapText="1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right"/>
      <protection hidden="1"/>
    </xf>
    <xf numFmtId="2" fontId="70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0" fontId="68" fillId="33" borderId="16" xfId="0" applyFont="1" applyFill="1" applyBorder="1" applyAlignment="1" applyProtection="1">
      <alignment horizontal="left" vertical="top"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74" fillId="33" borderId="17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center" wrapText="1"/>
      <protection hidden="1"/>
    </xf>
    <xf numFmtId="49" fontId="74" fillId="33" borderId="0" xfId="0" applyNumberFormat="1" applyFont="1" applyFill="1" applyBorder="1" applyAlignment="1" applyProtection="1">
      <alignment horizontal="right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Alignment="1" applyProtection="1">
      <alignment vertical="top"/>
      <protection hidden="1"/>
    </xf>
    <xf numFmtId="0" fontId="77" fillId="33" borderId="0" xfId="0" applyFont="1" applyFill="1" applyAlignment="1" applyProtection="1">
      <alignment/>
      <protection hidden="1"/>
    </xf>
    <xf numFmtId="0" fontId="70" fillId="33" borderId="0" xfId="0" applyFont="1" applyFill="1" applyAlignment="1" applyProtection="1">
      <alignment horizontal="center" vertical="top"/>
      <protection hidden="1"/>
    </xf>
    <xf numFmtId="0" fontId="70" fillId="33" borderId="0" xfId="0" applyFont="1" applyFill="1" applyAlignment="1" applyProtection="1">
      <alignment horizontal="center"/>
      <protection hidden="1" locked="0"/>
    </xf>
    <xf numFmtId="0" fontId="68" fillId="0" borderId="0" xfId="0" applyFont="1" applyAlignment="1" applyProtection="1">
      <alignment wrapText="1"/>
      <protection hidden="1"/>
    </xf>
    <xf numFmtId="0" fontId="70" fillId="33" borderId="0" xfId="0" applyFont="1" applyFill="1" applyBorder="1" applyAlignment="1" applyProtection="1">
      <alignment horizontal="center"/>
      <protection hidden="1" locked="0"/>
    </xf>
    <xf numFmtId="0" fontId="70" fillId="33" borderId="0" xfId="0" applyFont="1" applyFill="1" applyAlignment="1" applyProtection="1">
      <alignment horizontal="right"/>
      <protection hidden="1" locked="0"/>
    </xf>
    <xf numFmtId="0" fontId="70" fillId="33" borderId="0" xfId="0" applyFont="1" applyFill="1" applyAlignment="1" applyProtection="1">
      <alignment horizontal="left"/>
      <protection hidden="1" locked="0"/>
    </xf>
    <xf numFmtId="0" fontId="74" fillId="33" borderId="0" xfId="0" applyFont="1" applyFill="1" applyAlignment="1" applyProtection="1">
      <alignment horizontal="left" vertical="top"/>
      <protection hidden="1"/>
    </xf>
    <xf numFmtId="0" fontId="68" fillId="0" borderId="0" xfId="0" applyFont="1" applyFill="1" applyBorder="1" applyAlignment="1" applyProtection="1">
      <alignment wrapText="1"/>
      <protection hidden="1" locked="0"/>
    </xf>
    <xf numFmtId="0" fontId="75" fillId="33" borderId="0" xfId="0" applyFont="1" applyFill="1" applyBorder="1" applyAlignment="1" applyProtection="1">
      <alignment horizontal="left" vertical="top"/>
      <protection hidden="1"/>
    </xf>
    <xf numFmtId="0" fontId="74" fillId="33" borderId="16" xfId="0" applyFont="1" applyFill="1" applyBorder="1" applyAlignment="1" applyProtection="1">
      <alignment horizontal="right" wrapText="1"/>
      <protection hidden="1"/>
    </xf>
    <xf numFmtId="0" fontId="68" fillId="35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8" fillId="0" borderId="0" xfId="0" applyFont="1" applyBorder="1" applyAlignment="1">
      <alignment wrapText="1"/>
    </xf>
    <xf numFmtId="0" fontId="68" fillId="35" borderId="0" xfId="0" applyFont="1" applyFill="1" applyBorder="1" applyAlignment="1">
      <alignment wrapText="1"/>
    </xf>
    <xf numFmtId="0" fontId="68" fillId="0" borderId="18" xfId="0" applyFont="1" applyBorder="1" applyAlignment="1">
      <alignment wrapText="1"/>
    </xf>
    <xf numFmtId="0" fontId="68" fillId="0" borderId="0" xfId="0" applyFont="1" applyFill="1" applyAlignment="1" applyProtection="1">
      <alignment horizontal="left" vertical="top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8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 applyProtection="1">
      <alignment vertical="top"/>
      <protection hidden="1" locked="0"/>
    </xf>
    <xf numFmtId="0" fontId="78" fillId="0" borderId="0" xfId="0" applyFont="1" applyFill="1" applyBorder="1" applyAlignment="1" applyProtection="1">
      <alignment/>
      <protection hidden="1" locked="0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vertical="top"/>
    </xf>
    <xf numFmtId="14" fontId="68" fillId="0" borderId="0" xfId="0" applyNumberFormat="1" applyFont="1" applyFill="1" applyBorder="1" applyAlignment="1" applyProtection="1">
      <alignment vertical="top"/>
      <protection hidden="1" locked="0"/>
    </xf>
    <xf numFmtId="0" fontId="78" fillId="0" borderId="0" xfId="0" applyFont="1" applyFill="1" applyBorder="1" applyAlignment="1" applyProtection="1">
      <alignment vertical="top" wrapText="1"/>
      <protection hidden="1" locked="0"/>
    </xf>
    <xf numFmtId="0" fontId="15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 applyProtection="1">
      <alignment vertical="top" wrapText="1"/>
      <protection hidden="1"/>
    </xf>
    <xf numFmtId="0" fontId="70" fillId="0" borderId="0" xfId="0" applyFont="1" applyFill="1" applyBorder="1" applyAlignment="1" applyProtection="1">
      <alignment vertical="top" wrapText="1"/>
      <protection/>
    </xf>
    <xf numFmtId="0" fontId="68" fillId="0" borderId="0" xfId="0" applyFont="1" applyFill="1" applyBorder="1" applyAlignment="1" applyProtection="1">
      <alignment vertical="top" wrapText="1"/>
      <protection hidden="1" locked="0"/>
    </xf>
    <xf numFmtId="0" fontId="70" fillId="0" borderId="0" xfId="0" applyNumberFormat="1" applyFont="1" applyFill="1" applyBorder="1" applyAlignment="1" applyProtection="1">
      <alignment vertical="top" wrapText="1"/>
      <protection hidden="1"/>
    </xf>
    <xf numFmtId="0" fontId="70" fillId="0" borderId="0" xfId="0" applyNumberFormat="1" applyFont="1" applyFill="1" applyBorder="1" applyAlignment="1" applyProtection="1">
      <alignment vertical="top" wrapText="1"/>
      <protection/>
    </xf>
    <xf numFmtId="0" fontId="68" fillId="0" borderId="0" xfId="0" applyNumberFormat="1" applyFont="1" applyFill="1" applyBorder="1" applyAlignment="1" applyProtection="1">
      <alignment vertical="top" wrapText="1"/>
      <protection hidden="1" locked="0"/>
    </xf>
    <xf numFmtId="49" fontId="70" fillId="0" borderId="0" xfId="0" applyNumberFormat="1" applyFont="1" applyFill="1" applyBorder="1" applyAlignment="1" applyProtection="1">
      <alignment vertical="top" wrapText="1"/>
      <protection hidden="1"/>
    </xf>
    <xf numFmtId="49" fontId="70" fillId="0" borderId="0" xfId="0" applyNumberFormat="1" applyFont="1" applyFill="1" applyBorder="1" applyAlignment="1" applyProtection="1">
      <alignment vertical="top" wrapText="1"/>
      <protection/>
    </xf>
    <xf numFmtId="49" fontId="68" fillId="0" borderId="0" xfId="0" applyNumberFormat="1" applyFont="1" applyFill="1" applyBorder="1" applyAlignment="1" applyProtection="1">
      <alignment vertical="top" wrapText="1"/>
      <protection hidden="1" locked="0"/>
    </xf>
    <xf numFmtId="0" fontId="78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 applyProtection="1">
      <alignment vertical="center" wrapText="1"/>
      <protection hidden="1" locked="0"/>
    </xf>
    <xf numFmtId="0" fontId="70" fillId="0" borderId="0" xfId="0" applyFont="1" applyFill="1" applyBorder="1" applyAlignment="1" applyProtection="1">
      <alignment vertical="center" wrapText="1"/>
      <protection hidden="1" locked="0"/>
    </xf>
    <xf numFmtId="0" fontId="79" fillId="0" borderId="0" xfId="0" applyFont="1" applyFill="1" applyBorder="1" applyAlignment="1">
      <alignment vertical="top"/>
    </xf>
    <xf numFmtId="0" fontId="79" fillId="0" borderId="0" xfId="0" applyFont="1" applyFill="1" applyBorder="1" applyAlignment="1">
      <alignment vertical="center"/>
    </xf>
    <xf numFmtId="2" fontId="70" fillId="33" borderId="19" xfId="0" applyNumberFormat="1" applyFont="1" applyFill="1" applyBorder="1" applyAlignment="1" applyProtection="1">
      <alignment horizontal="center" vertical="top"/>
      <protection/>
    </xf>
    <xf numFmtId="2" fontId="70" fillId="33" borderId="17" xfId="0" applyNumberFormat="1" applyFont="1" applyFill="1" applyBorder="1" applyAlignment="1" applyProtection="1">
      <alignment horizontal="center" vertical="top"/>
      <protection/>
    </xf>
    <xf numFmtId="2" fontId="70" fillId="33" borderId="20" xfId="0" applyNumberFormat="1" applyFont="1" applyFill="1" applyBorder="1" applyAlignment="1" applyProtection="1">
      <alignment horizontal="center" vertical="top"/>
      <protection/>
    </xf>
    <xf numFmtId="0" fontId="81" fillId="36" borderId="0" xfId="0" applyFont="1" applyFill="1" applyBorder="1" applyAlignment="1" applyProtection="1">
      <alignment horizontal="left" vertical="top" wrapText="1"/>
      <protection hidden="1" locked="0"/>
    </xf>
    <xf numFmtId="14" fontId="71" fillId="36" borderId="16" xfId="0" applyNumberFormat="1" applyFont="1" applyFill="1" applyBorder="1" applyAlignment="1" applyProtection="1">
      <alignment horizontal="center" vertical="top" wrapText="1"/>
      <protection hidden="1" locked="0"/>
    </xf>
    <xf numFmtId="0" fontId="71" fillId="36" borderId="16" xfId="0" applyFont="1" applyFill="1" applyBorder="1" applyAlignment="1" applyProtection="1">
      <alignment horizontal="center" vertical="top" wrapText="1"/>
      <protection hidden="1" locked="0"/>
    </xf>
    <xf numFmtId="0" fontId="71" fillId="0" borderId="0" xfId="0" applyFont="1" applyFill="1" applyBorder="1" applyAlignment="1" applyProtection="1">
      <alignment horizontal="left" vertical="top"/>
      <protection hidden="1"/>
    </xf>
    <xf numFmtId="0" fontId="70" fillId="33" borderId="19" xfId="0" applyNumberFormat="1" applyFont="1" applyFill="1" applyBorder="1" applyAlignment="1" applyProtection="1">
      <alignment horizontal="right" vertical="top"/>
      <protection/>
    </xf>
    <xf numFmtId="0" fontId="70" fillId="33" borderId="17" xfId="0" applyNumberFormat="1" applyFont="1" applyFill="1" applyBorder="1" applyAlignment="1" applyProtection="1">
      <alignment horizontal="right" vertical="top"/>
      <protection/>
    </xf>
    <xf numFmtId="0" fontId="70" fillId="33" borderId="20" xfId="0" applyNumberFormat="1" applyFont="1" applyFill="1" applyBorder="1" applyAlignment="1" applyProtection="1">
      <alignment horizontal="right" vertical="top"/>
      <protection/>
    </xf>
    <xf numFmtId="0" fontId="70" fillId="33" borderId="19" xfId="0" applyFont="1" applyFill="1" applyBorder="1" applyAlignment="1" applyProtection="1">
      <alignment horizontal="left" vertical="top" wrapText="1"/>
      <protection hidden="1"/>
    </xf>
    <xf numFmtId="0" fontId="70" fillId="33" borderId="17" xfId="0" applyFont="1" applyFill="1" applyBorder="1" applyAlignment="1" applyProtection="1">
      <alignment horizontal="left" vertical="top" wrapText="1"/>
      <protection hidden="1"/>
    </xf>
    <xf numFmtId="0" fontId="70" fillId="33" borderId="20" xfId="0" applyFont="1" applyFill="1" applyBorder="1" applyAlignment="1" applyProtection="1">
      <alignment horizontal="left" vertical="top" wrapText="1"/>
      <protection hidden="1"/>
    </xf>
    <xf numFmtId="0" fontId="68" fillId="33" borderId="19" xfId="0" applyNumberFormat="1" applyFont="1" applyFill="1" applyBorder="1" applyAlignment="1" applyProtection="1">
      <alignment horizontal="center" vertical="top"/>
      <protection/>
    </xf>
    <xf numFmtId="0" fontId="68" fillId="33" borderId="17" xfId="0" applyNumberFormat="1" applyFont="1" applyFill="1" applyBorder="1" applyAlignment="1" applyProtection="1">
      <alignment horizontal="center" vertical="top"/>
      <protection/>
    </xf>
    <xf numFmtId="0" fontId="68" fillId="33" borderId="20" xfId="0" applyNumberFormat="1" applyFont="1" applyFill="1" applyBorder="1" applyAlignment="1" applyProtection="1">
      <alignment horizontal="center" vertical="top"/>
      <protection/>
    </xf>
    <xf numFmtId="2" fontId="70" fillId="33" borderId="19" xfId="0" applyNumberFormat="1" applyFont="1" applyFill="1" applyBorder="1" applyAlignment="1" applyProtection="1">
      <alignment horizontal="center" vertical="top"/>
      <protection hidden="1"/>
    </xf>
    <xf numFmtId="2" fontId="70" fillId="33" borderId="17" xfId="0" applyNumberFormat="1" applyFont="1" applyFill="1" applyBorder="1" applyAlignment="1" applyProtection="1">
      <alignment horizontal="center" vertical="top"/>
      <protection hidden="1"/>
    </xf>
    <xf numFmtId="2" fontId="70" fillId="33" borderId="20" xfId="0" applyNumberFormat="1" applyFont="1" applyFill="1" applyBorder="1" applyAlignment="1" applyProtection="1">
      <alignment horizontal="center" vertical="top"/>
      <protection hidden="1"/>
    </xf>
    <xf numFmtId="0" fontId="68" fillId="33" borderId="19" xfId="0" applyNumberFormat="1" applyFont="1" applyFill="1" applyBorder="1" applyAlignment="1" applyProtection="1">
      <alignment horizontal="right" vertical="top"/>
      <protection hidden="1" locked="0"/>
    </xf>
    <xf numFmtId="0" fontId="68" fillId="33" borderId="17" xfId="0" applyNumberFormat="1" applyFont="1" applyFill="1" applyBorder="1" applyAlignment="1" applyProtection="1">
      <alignment horizontal="right" vertical="top"/>
      <protection hidden="1" locked="0"/>
    </xf>
    <xf numFmtId="0" fontId="68" fillId="33" borderId="20" xfId="0" applyNumberFormat="1" applyFont="1" applyFill="1" applyBorder="1" applyAlignment="1" applyProtection="1">
      <alignment horizontal="right" vertical="top"/>
      <protection hidden="1" locked="0"/>
    </xf>
    <xf numFmtId="0" fontId="70" fillId="33" borderId="19" xfId="0" applyFont="1" applyFill="1" applyBorder="1" applyAlignment="1" applyProtection="1">
      <alignment horizontal="center" vertical="top"/>
      <protection hidden="1"/>
    </xf>
    <xf numFmtId="0" fontId="70" fillId="33" borderId="17" xfId="0" applyFont="1" applyFill="1" applyBorder="1" applyAlignment="1" applyProtection="1">
      <alignment horizontal="center" vertical="top"/>
      <protection hidden="1"/>
    </xf>
    <xf numFmtId="0" fontId="70" fillId="33" borderId="20" xfId="0" applyFont="1" applyFill="1" applyBorder="1" applyAlignment="1" applyProtection="1">
      <alignment horizontal="center" vertical="top"/>
      <protection hidden="1"/>
    </xf>
    <xf numFmtId="0" fontId="82" fillId="33" borderId="0" xfId="0" applyFont="1" applyFill="1" applyAlignment="1" applyProtection="1">
      <alignment horizontal="left" vertical="top" wrapText="1"/>
      <protection hidden="1" locked="0"/>
    </xf>
    <xf numFmtId="0" fontId="68" fillId="33" borderId="17" xfId="0" applyFont="1" applyFill="1" applyBorder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8" fillId="33" borderId="16" xfId="0" applyFont="1" applyFill="1" applyBorder="1" applyAlignment="1" applyProtection="1">
      <alignment horizontal="left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83" fillId="0" borderId="0" xfId="0" applyFont="1" applyFill="1" applyBorder="1" applyAlignment="1" applyProtection="1">
      <alignment horizontal="left" wrapText="1"/>
      <protection hidden="1"/>
    </xf>
    <xf numFmtId="0" fontId="83" fillId="0" borderId="16" xfId="0" applyFont="1" applyFill="1" applyBorder="1" applyAlignment="1" applyProtection="1">
      <alignment horizontal="left" wrapText="1"/>
      <protection hidden="1"/>
    </xf>
    <xf numFmtId="0" fontId="68" fillId="0" borderId="16" xfId="0" applyFont="1" applyBorder="1" applyAlignment="1" applyProtection="1">
      <alignment horizontal="center"/>
      <protection hidden="1"/>
    </xf>
    <xf numFmtId="0" fontId="80" fillId="33" borderId="16" xfId="0" applyFont="1" applyFill="1" applyBorder="1" applyAlignment="1" applyProtection="1">
      <alignment horizontal="right" wrapText="1"/>
      <protection hidden="1"/>
    </xf>
    <xf numFmtId="2" fontId="84" fillId="33" borderId="19" xfId="0" applyNumberFormat="1" applyFont="1" applyFill="1" applyBorder="1" applyAlignment="1" applyProtection="1">
      <alignment horizontal="center"/>
      <protection hidden="1"/>
    </xf>
    <xf numFmtId="2" fontId="84" fillId="33" borderId="17" xfId="0" applyNumberFormat="1" applyFont="1" applyFill="1" applyBorder="1" applyAlignment="1" applyProtection="1">
      <alignment horizontal="center"/>
      <protection hidden="1"/>
    </xf>
    <xf numFmtId="2" fontId="84" fillId="33" borderId="20" xfId="0" applyNumberFormat="1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justify" wrapText="1"/>
      <protection hidden="1"/>
    </xf>
    <xf numFmtId="0" fontId="83" fillId="33" borderId="19" xfId="0" applyFont="1" applyFill="1" applyBorder="1" applyAlignment="1" applyProtection="1">
      <alignment horizontal="center" vertical="center" wrapText="1"/>
      <protection hidden="1"/>
    </xf>
    <xf numFmtId="0" fontId="83" fillId="33" borderId="17" xfId="0" applyFont="1" applyFill="1" applyBorder="1" applyAlignment="1" applyProtection="1">
      <alignment horizontal="center" vertical="center" wrapText="1"/>
      <protection hidden="1"/>
    </xf>
    <xf numFmtId="0" fontId="83" fillId="33" borderId="20" xfId="0" applyFont="1" applyFill="1" applyBorder="1" applyAlignment="1" applyProtection="1">
      <alignment horizontal="center" vertical="center" wrapText="1"/>
      <protection hidden="1"/>
    </xf>
    <xf numFmtId="0" fontId="83" fillId="33" borderId="10" xfId="0" applyFont="1" applyFill="1" applyBorder="1" applyAlignment="1" applyProtection="1">
      <alignment horizontal="center" vertical="top"/>
      <protection hidden="1"/>
    </xf>
    <xf numFmtId="0" fontId="83" fillId="33" borderId="21" xfId="0" applyFont="1" applyFill="1" applyBorder="1" applyAlignment="1" applyProtection="1">
      <alignment horizontal="center" vertical="top"/>
      <protection hidden="1"/>
    </xf>
    <xf numFmtId="0" fontId="83" fillId="33" borderId="22" xfId="0" applyFont="1" applyFill="1" applyBorder="1" applyAlignment="1" applyProtection="1">
      <alignment horizontal="center" vertical="top"/>
      <protection hidden="1"/>
    </xf>
    <xf numFmtId="0" fontId="83" fillId="33" borderId="10" xfId="0" applyFont="1" applyFill="1" applyBorder="1" applyAlignment="1" applyProtection="1">
      <alignment horizontal="center" vertical="top" wrapText="1"/>
      <protection hidden="1"/>
    </xf>
    <xf numFmtId="0" fontId="83" fillId="33" borderId="21" xfId="0" applyFont="1" applyFill="1" applyBorder="1" applyAlignment="1" applyProtection="1">
      <alignment horizontal="center" vertical="top" wrapText="1"/>
      <protection hidden="1"/>
    </xf>
    <xf numFmtId="0" fontId="83" fillId="33" borderId="22" xfId="0" applyFont="1" applyFill="1" applyBorder="1" applyAlignment="1" applyProtection="1">
      <alignment horizontal="center" vertical="top" wrapText="1"/>
      <protection hidden="1"/>
    </xf>
    <xf numFmtId="0" fontId="74" fillId="33" borderId="16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74" fillId="33" borderId="16" xfId="0" applyFont="1" applyFill="1" applyBorder="1" applyAlignment="1" applyProtection="1">
      <alignment horizontal="left" wrapText="1"/>
      <protection hidden="1"/>
    </xf>
    <xf numFmtId="14" fontId="74" fillId="33" borderId="16" xfId="0" applyNumberFormat="1" applyFont="1" applyFill="1" applyBorder="1" applyAlignment="1" applyProtection="1">
      <alignment horizontal="left"/>
      <protection hidden="1"/>
    </xf>
    <xf numFmtId="0" fontId="74" fillId="0" borderId="16" xfId="0" applyFont="1" applyFill="1" applyBorder="1" applyAlignment="1" applyProtection="1">
      <alignment horizontal="center"/>
      <protection hidden="1"/>
    </xf>
    <xf numFmtId="0" fontId="74" fillId="0" borderId="16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83" fillId="33" borderId="19" xfId="0" applyFont="1" applyFill="1" applyBorder="1" applyAlignment="1" applyProtection="1">
      <alignment horizontal="center" vertical="center"/>
      <protection hidden="1"/>
    </xf>
    <xf numFmtId="0" fontId="83" fillId="33" borderId="17" xfId="0" applyFont="1" applyFill="1" applyBorder="1" applyAlignment="1" applyProtection="1">
      <alignment horizontal="center" vertical="center"/>
      <protection hidden="1"/>
    </xf>
    <xf numFmtId="0" fontId="83" fillId="33" borderId="20" xfId="0" applyFont="1" applyFill="1" applyBorder="1" applyAlignment="1" applyProtection="1">
      <alignment horizontal="center" vertical="center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68" fillId="33" borderId="21" xfId="0" applyFont="1" applyFill="1" applyBorder="1" applyAlignment="1" applyProtection="1">
      <alignment horizontal="left" vertical="top" wrapText="1"/>
      <protection hidden="1"/>
    </xf>
    <xf numFmtId="0" fontId="68" fillId="0" borderId="16" xfId="0" applyFont="1" applyFill="1" applyBorder="1" applyAlignment="1" applyProtection="1">
      <alignment horizontal="left" vertical="top" wrapText="1"/>
      <protection hidden="1"/>
    </xf>
    <xf numFmtId="0" fontId="80" fillId="33" borderId="21" xfId="0" applyFont="1" applyFill="1" applyBorder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left" wrapText="1"/>
      <protection hidden="1"/>
    </xf>
    <xf numFmtId="14" fontId="68" fillId="33" borderId="16" xfId="0" applyNumberFormat="1" applyFont="1" applyFill="1" applyBorder="1" applyAlignment="1" applyProtection="1">
      <alignment horizontal="center" wrapText="1"/>
      <protection hidden="1"/>
    </xf>
    <xf numFmtId="0" fontId="71" fillId="36" borderId="0" xfId="0" applyFont="1" applyFill="1" applyBorder="1" applyAlignment="1" applyProtection="1">
      <alignment horizontal="left" vertical="top"/>
      <protection locked="0"/>
    </xf>
    <xf numFmtId="0" fontId="70" fillId="36" borderId="0" xfId="0" applyFont="1" applyFill="1" applyAlignment="1" applyProtection="1">
      <alignment horizontal="left"/>
      <protection hidden="1" locked="0"/>
    </xf>
    <xf numFmtId="0" fontId="68" fillId="33" borderId="16" xfId="0" applyFont="1" applyFill="1" applyBorder="1" applyAlignment="1" applyProtection="1">
      <alignment horizontal="center" wrapText="1"/>
      <protection hidden="1"/>
    </xf>
    <xf numFmtId="0" fontId="71" fillId="36" borderId="0" xfId="0" applyFont="1" applyFill="1" applyAlignment="1" applyProtection="1">
      <alignment horizontal="left" vertical="top"/>
      <protection hidden="1" locked="0"/>
    </xf>
    <xf numFmtId="0" fontId="85" fillId="36" borderId="0" xfId="0" applyFont="1" applyFill="1" applyAlignment="1" applyProtection="1">
      <alignment horizontal="left" vertical="top" wrapText="1"/>
      <protection hidden="1" locked="0"/>
    </xf>
    <xf numFmtId="0" fontId="74" fillId="33" borderId="0" xfId="0" applyFont="1" applyFill="1" applyAlignment="1" applyProtection="1">
      <alignment horizontal="left" vertical="top"/>
      <protection hidden="1"/>
    </xf>
    <xf numFmtId="0" fontId="74" fillId="33" borderId="16" xfId="0" applyFont="1" applyFill="1" applyBorder="1" applyAlignment="1" applyProtection="1">
      <alignment horizontal="left"/>
      <protection hidden="1" locked="0"/>
    </xf>
    <xf numFmtId="14" fontId="74" fillId="33" borderId="17" xfId="0" applyNumberFormat="1" applyFont="1" applyFill="1" applyBorder="1" applyAlignment="1" applyProtection="1">
      <alignment horizontal="right"/>
      <protection hidden="1" locked="0"/>
    </xf>
    <xf numFmtId="0" fontId="71" fillId="36" borderId="16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8" fillId="36" borderId="16" xfId="0" applyFont="1" applyFill="1" applyBorder="1" applyAlignment="1" applyProtection="1">
      <alignment horizontal="left" vertical="top" wrapText="1"/>
      <protection hidden="1" locked="0"/>
    </xf>
    <xf numFmtId="0" fontId="71" fillId="0" borderId="0" xfId="0" applyFont="1" applyFill="1" applyBorder="1" applyAlignment="1">
      <alignment horizontal="left" vertical="top"/>
    </xf>
    <xf numFmtId="0" fontId="70" fillId="33" borderId="21" xfId="0" applyFont="1" applyFill="1" applyBorder="1" applyAlignment="1" applyProtection="1">
      <alignment horizontal="center" vertical="top"/>
      <protection hidden="1" locked="0"/>
    </xf>
    <xf numFmtId="0" fontId="71" fillId="33" borderId="0" xfId="0" applyFont="1" applyFill="1" applyAlignment="1" applyProtection="1">
      <alignment horizontal="left" vertical="top" wrapText="1"/>
      <protection hidden="1"/>
    </xf>
    <xf numFmtId="0" fontId="70" fillId="36" borderId="16" xfId="0" applyFont="1" applyFill="1" applyBorder="1" applyAlignment="1" applyProtection="1">
      <alignment horizontal="left" vertical="top" wrapText="1"/>
      <protection hidden="1" locked="0"/>
    </xf>
    <xf numFmtId="0" fontId="80" fillId="33" borderId="21" xfId="0" applyFont="1" applyFill="1" applyBorder="1" applyAlignment="1" applyProtection="1">
      <alignment horizontal="center" vertical="top" wrapText="1"/>
      <protection hidden="1"/>
    </xf>
    <xf numFmtId="0" fontId="71" fillId="33" borderId="0" xfId="0" applyFont="1" applyFill="1" applyBorder="1" applyAlignment="1" applyProtection="1">
      <alignment horizontal="center" vertical="top" wrapText="1"/>
      <protection hidden="1"/>
    </xf>
    <xf numFmtId="0" fontId="71" fillId="33" borderId="0" xfId="0" applyFont="1" applyFill="1" applyAlignment="1" applyProtection="1">
      <alignment horizontal="center" vertical="top"/>
      <protection hidden="1" locked="0"/>
    </xf>
    <xf numFmtId="0" fontId="70" fillId="33" borderId="16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left" vertical="top"/>
      <protection hidden="1" locked="0"/>
    </xf>
    <xf numFmtId="0" fontId="71" fillId="0" borderId="16" xfId="0" applyFont="1" applyFill="1" applyBorder="1" applyAlignment="1" applyProtection="1">
      <alignment horizontal="center" vertical="top"/>
      <protection locked="0"/>
    </xf>
    <xf numFmtId="0" fontId="70" fillId="0" borderId="11" xfId="0" applyFont="1" applyFill="1" applyBorder="1" applyAlignment="1" applyProtection="1">
      <alignment horizontal="center" vertical="top" wrapText="1"/>
      <protection hidden="1"/>
    </xf>
    <xf numFmtId="0" fontId="70" fillId="0" borderId="11" xfId="0" applyFont="1" applyBorder="1" applyAlignment="1" applyProtection="1">
      <alignment horizontal="center" vertical="top" wrapText="1"/>
      <protection/>
    </xf>
    <xf numFmtId="0" fontId="70" fillId="0" borderId="11" xfId="0" applyFont="1" applyBorder="1" applyAlignment="1" applyProtection="1">
      <alignment horizontal="center" vertical="top" wrapText="1"/>
      <protection hidden="1"/>
    </xf>
    <xf numFmtId="0" fontId="73" fillId="0" borderId="11" xfId="0" applyFont="1" applyBorder="1" applyAlignment="1" applyProtection="1">
      <alignment horizontal="left" vertical="center" wrapText="1"/>
      <protection/>
    </xf>
    <xf numFmtId="0" fontId="73" fillId="0" borderId="11" xfId="0" applyFont="1" applyBorder="1" applyAlignment="1" applyProtection="1">
      <alignment horizontal="left" vertical="top" wrapText="1"/>
      <protection/>
    </xf>
    <xf numFmtId="0" fontId="68" fillId="0" borderId="0" xfId="0" applyFont="1" applyAlignment="1" applyProtection="1">
      <alignment/>
      <protection hidden="1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Fill="1" applyBorder="1" applyAlignment="1" applyProtection="1">
      <alignment horizontal="justify" vertical="center" wrapText="1"/>
      <protection/>
    </xf>
    <xf numFmtId="0" fontId="69" fillId="34" borderId="25" xfId="0" applyFont="1" applyFill="1" applyBorder="1" applyAlignment="1" applyProtection="1">
      <alignment horizontal="center" vertical="center"/>
      <protection/>
    </xf>
    <xf numFmtId="0" fontId="69" fillId="34" borderId="23" xfId="0" applyFont="1" applyFill="1" applyBorder="1" applyAlignment="1" applyProtection="1">
      <alignment horizontal="left" vertical="center"/>
      <protection/>
    </xf>
    <xf numFmtId="0" fontId="69" fillId="34" borderId="26" xfId="0" applyFont="1" applyFill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justify" vertical="center"/>
      <protection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22" xfId="0" applyFont="1" applyBorder="1" applyAlignment="1" applyProtection="1">
      <alignment horizontal="justify" vertical="center"/>
      <protection/>
    </xf>
    <xf numFmtId="0" fontId="73" fillId="0" borderId="12" xfId="0" applyFont="1" applyBorder="1" applyAlignment="1" applyProtection="1">
      <alignment horizontal="left" vertical="top" wrapText="1"/>
      <protection/>
    </xf>
    <xf numFmtId="0" fontId="69" fillId="0" borderId="10" xfId="0" applyFont="1" applyBorder="1" applyAlignment="1" applyProtection="1">
      <alignment horizontal="center" vertical="center"/>
      <protection/>
    </xf>
    <xf numFmtId="0" fontId="70" fillId="36" borderId="11" xfId="0" applyFont="1" applyFill="1" applyBorder="1" applyAlignment="1" applyProtection="1">
      <alignment horizontal="left" vertical="top" wrapText="1"/>
      <protection hidden="1" locked="0"/>
    </xf>
    <xf numFmtId="0" fontId="70" fillId="36" borderId="11" xfId="0" applyFont="1" applyFill="1" applyBorder="1" applyAlignment="1" applyProtection="1">
      <alignment horizontal="center" vertical="top" wrapText="1"/>
      <protection hidden="1" locked="0"/>
    </xf>
    <xf numFmtId="0" fontId="70" fillId="36" borderId="11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7" name="Таблица137" displayName="Таблица137" ref="BA1:BE22" comment="" totalsRowShown="0">
  <autoFilter ref="BA1:BE22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38" name="Таблица138" displayName="Таблица138" ref="BA55:BC67" comment="" totalsRowShown="0">
  <autoFilter ref="BA55:BC67"/>
  <tableColumns count="3">
    <tableColumn id="1" name="№ п/п2"/>
    <tableColumn id="2" name=" Техническое диагностирование "/>
    <tableColumn id="3" name="Стоимость за единицу в бел. рублях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3"/>
  <sheetViews>
    <sheetView tabSelected="1" zoomScale="90" zoomScaleNormal="90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2.00390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8515625" style="13" customWidth="1"/>
    <col min="53" max="53" width="24.8515625" style="13" hidden="1" customWidth="1"/>
    <col min="54" max="54" width="27.00390625" style="13" hidden="1" customWidth="1"/>
    <col min="55" max="55" width="21.7109375" style="13" hidden="1" customWidth="1"/>
    <col min="56" max="56" width="7.8515625" style="13" hidden="1" customWidth="1"/>
    <col min="57" max="57" width="27.28125" style="13" hidden="1" customWidth="1"/>
    <col min="58" max="58" width="3.00390625" style="13" hidden="1" customWidth="1"/>
    <col min="59" max="59" width="2.28125" style="13" hidden="1" customWidth="1"/>
    <col min="60" max="60" width="2.28125" style="13" customWidth="1"/>
    <col min="61" max="16384" width="2.28125" style="13" customWidth="1"/>
  </cols>
  <sheetData>
    <row r="1" spans="1:57" ht="69.75" customHeight="1">
      <c r="A1" s="130" t="s">
        <v>263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3" t="s">
        <v>167</v>
      </c>
      <c r="BB1" s="13" t="s">
        <v>168</v>
      </c>
      <c r="BC1" s="13" t="s">
        <v>169</v>
      </c>
      <c r="BD1" s="13" t="s">
        <v>268</v>
      </c>
      <c r="BE1" s="13" t="s">
        <v>295</v>
      </c>
    </row>
    <row r="2" spans="1:57" ht="222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33" t="s">
        <v>170</v>
      </c>
      <c r="BB2" s="33" t="s">
        <v>171</v>
      </c>
      <c r="BC2" s="33" t="s">
        <v>172</v>
      </c>
      <c r="BD2" s="70" t="s">
        <v>269</v>
      </c>
      <c r="BE2" s="70" t="s">
        <v>279</v>
      </c>
    </row>
    <row r="3" spans="1:57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33" t="s">
        <v>173</v>
      </c>
      <c r="BB3" s="33" t="s">
        <v>171</v>
      </c>
      <c r="BC3" s="33" t="s">
        <v>174</v>
      </c>
      <c r="BD3" s="70" t="s">
        <v>269</v>
      </c>
      <c r="BE3" s="70" t="s">
        <v>279</v>
      </c>
    </row>
    <row r="4" spans="1:57" ht="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3" t="s">
        <v>175</v>
      </c>
      <c r="BB4" s="33" t="s">
        <v>171</v>
      </c>
      <c r="BC4" s="33" t="s">
        <v>176</v>
      </c>
      <c r="BD4" s="70" t="s">
        <v>269</v>
      </c>
      <c r="BE4" s="70" t="s">
        <v>279</v>
      </c>
    </row>
    <row r="5" spans="1:57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15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33" t="s">
        <v>177</v>
      </c>
      <c r="BB5" s="33" t="s">
        <v>178</v>
      </c>
      <c r="BC5" s="33" t="s">
        <v>179</v>
      </c>
      <c r="BD5" s="70" t="s">
        <v>270</v>
      </c>
      <c r="BE5" s="70" t="s">
        <v>280</v>
      </c>
    </row>
    <row r="6" spans="1:57" ht="21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77" t="s">
        <v>198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33" t="s">
        <v>180</v>
      </c>
      <c r="BB6" s="33" t="s">
        <v>178</v>
      </c>
      <c r="BC6" s="33" t="s">
        <v>181</v>
      </c>
      <c r="BD6" s="70" t="s">
        <v>270</v>
      </c>
      <c r="BE6" s="70" t="s">
        <v>280</v>
      </c>
    </row>
    <row r="7" spans="1:57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3" t="s">
        <v>182</v>
      </c>
      <c r="BB7" s="33" t="s">
        <v>178</v>
      </c>
      <c r="BC7" s="33" t="s">
        <v>183</v>
      </c>
      <c r="BD7" s="70" t="s">
        <v>270</v>
      </c>
      <c r="BE7" s="70" t="s">
        <v>280</v>
      </c>
    </row>
    <row r="8" spans="1:57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33" t="s">
        <v>184</v>
      </c>
      <c r="BB8" s="33" t="s">
        <v>178</v>
      </c>
      <c r="BC8" s="33" t="s">
        <v>296</v>
      </c>
      <c r="BD8" s="70" t="s">
        <v>271</v>
      </c>
      <c r="BE8" s="70" t="s">
        <v>281</v>
      </c>
    </row>
    <row r="9" spans="1:57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33" t="s">
        <v>185</v>
      </c>
      <c r="BB9" s="33" t="s">
        <v>178</v>
      </c>
      <c r="BC9" s="33" t="s">
        <v>297</v>
      </c>
      <c r="BD9" s="70" t="s">
        <v>271</v>
      </c>
      <c r="BE9" s="70" t="s">
        <v>281</v>
      </c>
    </row>
    <row r="10" spans="1:57" ht="40.5" customHeight="1">
      <c r="A10" s="64"/>
      <c r="B10" s="178" t="s">
        <v>278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33" t="s">
        <v>186</v>
      </c>
      <c r="BB10" s="33" t="s">
        <v>187</v>
      </c>
      <c r="BC10" s="33" t="s">
        <v>188</v>
      </c>
      <c r="BD10" s="70" t="s">
        <v>272</v>
      </c>
      <c r="BE10" s="70" t="s">
        <v>282</v>
      </c>
    </row>
    <row r="11" spans="1:57" ht="39.75" customHeight="1">
      <c r="A11" s="64"/>
      <c r="B11" s="184" t="s">
        <v>304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33" t="s">
        <v>189</v>
      </c>
      <c r="BB11" s="33" t="s">
        <v>187</v>
      </c>
      <c r="BC11" s="33" t="s">
        <v>190</v>
      </c>
      <c r="BD11" s="70" t="s">
        <v>272</v>
      </c>
      <c r="BE11" s="70" t="s">
        <v>282</v>
      </c>
    </row>
    <row r="12" spans="1:57" ht="19.5" customHeight="1">
      <c r="A12" s="64"/>
      <c r="B12" s="111" t="s">
        <v>265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0"/>
      <c r="P12" s="110"/>
      <c r="Q12" s="110"/>
      <c r="R12" s="110"/>
      <c r="S12" s="110"/>
      <c r="T12" s="110"/>
      <c r="U12" s="110"/>
      <c r="V12" s="110"/>
      <c r="W12" s="191" t="s">
        <v>0</v>
      </c>
      <c r="X12" s="191"/>
      <c r="Y12" s="109"/>
      <c r="Z12" s="109"/>
      <c r="AA12" s="109"/>
      <c r="AB12" s="109"/>
      <c r="AC12" s="109"/>
      <c r="AD12" s="109"/>
      <c r="AE12" s="109"/>
      <c r="AF12" s="109"/>
      <c r="AG12" s="109"/>
      <c r="AH12" s="18"/>
      <c r="AI12" s="18"/>
      <c r="AJ12" s="18"/>
      <c r="AK12" s="18"/>
      <c r="AL12" s="1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33" t="s">
        <v>191</v>
      </c>
      <c r="BB12" s="33" t="s">
        <v>187</v>
      </c>
      <c r="BC12" s="33" t="s">
        <v>192</v>
      </c>
      <c r="BD12" s="70" t="s">
        <v>272</v>
      </c>
      <c r="BE12" s="70" t="s">
        <v>282</v>
      </c>
    </row>
    <row r="13" spans="1:57" ht="5.25" customHeight="1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3" t="s">
        <v>193</v>
      </c>
      <c r="BB13" s="33" t="s">
        <v>187</v>
      </c>
      <c r="BC13" s="33" t="s">
        <v>194</v>
      </c>
      <c r="BD13" s="70" t="s">
        <v>273</v>
      </c>
      <c r="BE13" s="70" t="s">
        <v>282</v>
      </c>
    </row>
    <row r="14" spans="1:57" s="46" customFormat="1" ht="53.25" customHeight="1">
      <c r="A14" s="38"/>
      <c r="B14" s="196" t="s">
        <v>298</v>
      </c>
      <c r="C14" s="196"/>
      <c r="D14" s="196"/>
      <c r="E14" s="196"/>
      <c r="F14" s="196"/>
      <c r="G14" s="196"/>
      <c r="H14" s="196" t="s">
        <v>299</v>
      </c>
      <c r="I14" s="196"/>
      <c r="J14" s="196"/>
      <c r="K14" s="196"/>
      <c r="L14" s="196"/>
      <c r="M14" s="196" t="s">
        <v>163</v>
      </c>
      <c r="N14" s="196"/>
      <c r="O14" s="196"/>
      <c r="P14" s="196"/>
      <c r="Q14" s="196"/>
      <c r="R14" s="196"/>
      <c r="S14" s="196"/>
      <c r="T14" s="196"/>
      <c r="U14" s="196" t="s">
        <v>302</v>
      </c>
      <c r="V14" s="196"/>
      <c r="W14" s="196"/>
      <c r="X14" s="196"/>
      <c r="Y14" s="196"/>
      <c r="Z14" s="196"/>
      <c r="AA14" s="197" t="s">
        <v>303</v>
      </c>
      <c r="AB14" s="197"/>
      <c r="AC14" s="197"/>
      <c r="AD14" s="197"/>
      <c r="AE14" s="197"/>
      <c r="AF14" s="198" t="s">
        <v>164</v>
      </c>
      <c r="AG14" s="198"/>
      <c r="AH14" s="198"/>
      <c r="AI14" s="198"/>
      <c r="AJ14" s="198"/>
      <c r="AK14" s="198"/>
      <c r="AL14" s="198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65" t="s">
        <v>195</v>
      </c>
      <c r="BB14" s="65" t="s">
        <v>196</v>
      </c>
      <c r="BC14" s="65" t="s">
        <v>197</v>
      </c>
      <c r="BD14" s="34" t="s">
        <v>273</v>
      </c>
      <c r="BE14" s="70" t="s">
        <v>283</v>
      </c>
    </row>
    <row r="15" spans="1:57" ht="51" customHeight="1">
      <c r="A15" s="14"/>
      <c r="B15" s="212"/>
      <c r="C15" s="212"/>
      <c r="D15" s="212"/>
      <c r="E15" s="212"/>
      <c r="F15" s="212"/>
      <c r="G15" s="212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4"/>
      <c r="AB15" s="214"/>
      <c r="AC15" s="214"/>
      <c r="AD15" s="214"/>
      <c r="AE15" s="214"/>
      <c r="AF15" s="213"/>
      <c r="AG15" s="213"/>
      <c r="AH15" s="213"/>
      <c r="AI15" s="213"/>
      <c r="AJ15" s="213"/>
      <c r="AK15" s="213"/>
      <c r="AL15" s="213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33" t="s">
        <v>198</v>
      </c>
      <c r="BB15" s="33" t="s">
        <v>199</v>
      </c>
      <c r="BC15" s="33" t="s">
        <v>200</v>
      </c>
      <c r="BD15" s="70" t="s">
        <v>274</v>
      </c>
      <c r="BE15" s="70" t="s">
        <v>284</v>
      </c>
    </row>
    <row r="16" spans="1:57" ht="53.25" customHeight="1">
      <c r="A16" s="14"/>
      <c r="B16" s="212"/>
      <c r="C16" s="212"/>
      <c r="D16" s="212"/>
      <c r="E16" s="212"/>
      <c r="F16" s="212"/>
      <c r="G16" s="212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214"/>
      <c r="AC16" s="214"/>
      <c r="AD16" s="214"/>
      <c r="AE16" s="214"/>
      <c r="AF16" s="213"/>
      <c r="AG16" s="213"/>
      <c r="AH16" s="213"/>
      <c r="AI16" s="213"/>
      <c r="AJ16" s="213"/>
      <c r="AK16" s="213"/>
      <c r="AL16" s="213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33" t="s">
        <v>201</v>
      </c>
      <c r="BB16" s="33" t="s">
        <v>199</v>
      </c>
      <c r="BC16" s="33" t="s">
        <v>202</v>
      </c>
      <c r="BD16" s="70" t="s">
        <v>274</v>
      </c>
      <c r="BE16" s="70" t="s">
        <v>284</v>
      </c>
    </row>
    <row r="17" spans="1:57" ht="20.25" customHeight="1">
      <c r="A17" s="14"/>
      <c r="B17" s="212"/>
      <c r="C17" s="212"/>
      <c r="D17" s="212"/>
      <c r="E17" s="212"/>
      <c r="F17" s="212"/>
      <c r="G17" s="212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4"/>
      <c r="AB17" s="214"/>
      <c r="AC17" s="214"/>
      <c r="AD17" s="214"/>
      <c r="AE17" s="214"/>
      <c r="AF17" s="213"/>
      <c r="AG17" s="213"/>
      <c r="AH17" s="213"/>
      <c r="AI17" s="213"/>
      <c r="AJ17" s="213"/>
      <c r="AK17" s="213"/>
      <c r="AL17" s="213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33" t="s">
        <v>203</v>
      </c>
      <c r="BB17" s="33" t="s">
        <v>199</v>
      </c>
      <c r="BC17" s="33" t="s">
        <v>204</v>
      </c>
      <c r="BD17" s="70" t="s">
        <v>274</v>
      </c>
      <c r="BE17" s="70" t="s">
        <v>284</v>
      </c>
    </row>
    <row r="18" spans="1:57" ht="15" customHeight="1">
      <c r="A18" s="14"/>
      <c r="B18" s="212"/>
      <c r="C18" s="212"/>
      <c r="D18" s="212"/>
      <c r="E18" s="212"/>
      <c r="F18" s="212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4"/>
      <c r="AB18" s="214"/>
      <c r="AC18" s="214"/>
      <c r="AD18" s="214"/>
      <c r="AE18" s="214"/>
      <c r="AF18" s="213"/>
      <c r="AG18" s="213"/>
      <c r="AH18" s="213"/>
      <c r="AI18" s="213"/>
      <c r="AJ18" s="213"/>
      <c r="AK18" s="213"/>
      <c r="AL18" s="213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33" t="s">
        <v>14</v>
      </c>
      <c r="BB18" s="33" t="s">
        <v>205</v>
      </c>
      <c r="BC18" s="33" t="s">
        <v>206</v>
      </c>
      <c r="BD18" s="70" t="s">
        <v>275</v>
      </c>
      <c r="BE18" s="70" t="s">
        <v>285</v>
      </c>
    </row>
    <row r="19" spans="1:57" ht="15" customHeight="1">
      <c r="A19" s="14"/>
      <c r="B19" s="212"/>
      <c r="C19" s="212"/>
      <c r="D19" s="212"/>
      <c r="E19" s="212"/>
      <c r="F19" s="212"/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4"/>
      <c r="AB19" s="214"/>
      <c r="AC19" s="214"/>
      <c r="AD19" s="214"/>
      <c r="AE19" s="214"/>
      <c r="AF19" s="213"/>
      <c r="AG19" s="213"/>
      <c r="AH19" s="213"/>
      <c r="AI19" s="213"/>
      <c r="AJ19" s="213"/>
      <c r="AK19" s="213"/>
      <c r="AL19" s="213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33" t="s">
        <v>207</v>
      </c>
      <c r="BB19" s="33" t="s">
        <v>205</v>
      </c>
      <c r="BC19" s="33" t="s">
        <v>208</v>
      </c>
      <c r="BD19" s="70" t="s">
        <v>275</v>
      </c>
      <c r="BE19" s="70" t="s">
        <v>286</v>
      </c>
    </row>
    <row r="20" spans="1:57" ht="15" customHeight="1">
      <c r="A20" s="14"/>
      <c r="B20" s="212"/>
      <c r="C20" s="212"/>
      <c r="D20" s="212"/>
      <c r="E20" s="212"/>
      <c r="F20" s="212"/>
      <c r="G20" s="212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4"/>
      <c r="AB20" s="214"/>
      <c r="AC20" s="214"/>
      <c r="AD20" s="214"/>
      <c r="AE20" s="214"/>
      <c r="AF20" s="213"/>
      <c r="AG20" s="213"/>
      <c r="AH20" s="213"/>
      <c r="AI20" s="213"/>
      <c r="AJ20" s="213"/>
      <c r="AK20" s="213"/>
      <c r="AL20" s="213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33" t="s">
        <v>209</v>
      </c>
      <c r="BB20" s="33" t="s">
        <v>205</v>
      </c>
      <c r="BC20" s="33" t="s">
        <v>210</v>
      </c>
      <c r="BD20" s="70" t="s">
        <v>275</v>
      </c>
      <c r="BE20" s="70" t="s">
        <v>287</v>
      </c>
    </row>
    <row r="21" spans="1:57" ht="15" customHeight="1">
      <c r="A21" s="14"/>
      <c r="B21" s="212"/>
      <c r="C21" s="212"/>
      <c r="D21" s="212"/>
      <c r="E21" s="212"/>
      <c r="F21" s="212"/>
      <c r="G21" s="212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14"/>
      <c r="AC21" s="214"/>
      <c r="AD21" s="214"/>
      <c r="AE21" s="214"/>
      <c r="AF21" s="213"/>
      <c r="AG21" s="213"/>
      <c r="AH21" s="213"/>
      <c r="AI21" s="213"/>
      <c r="AJ21" s="213"/>
      <c r="AK21" s="213"/>
      <c r="AL21" s="213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33" t="s">
        <v>211</v>
      </c>
      <c r="BB21" s="33" t="s">
        <v>212</v>
      </c>
      <c r="BC21" s="33" t="s">
        <v>213</v>
      </c>
      <c r="BD21" s="70" t="s">
        <v>275</v>
      </c>
      <c r="BE21" s="70" t="s">
        <v>288</v>
      </c>
    </row>
    <row r="22" spans="1:57" ht="15" customHeight="1">
      <c r="A22" s="14"/>
      <c r="B22" s="212"/>
      <c r="C22" s="212"/>
      <c r="D22" s="212"/>
      <c r="E22" s="212"/>
      <c r="F22" s="212"/>
      <c r="G22" s="212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4"/>
      <c r="AB22" s="214"/>
      <c r="AC22" s="214"/>
      <c r="AD22" s="214"/>
      <c r="AE22" s="214"/>
      <c r="AF22" s="213"/>
      <c r="AG22" s="213"/>
      <c r="AH22" s="213"/>
      <c r="AI22" s="213"/>
      <c r="AJ22" s="213"/>
      <c r="AK22" s="213"/>
      <c r="AL22" s="213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33" t="s">
        <v>214</v>
      </c>
      <c r="BB22" s="33" t="s">
        <v>212</v>
      </c>
      <c r="BC22" s="33" t="s">
        <v>215</v>
      </c>
      <c r="BD22" s="70" t="s">
        <v>275</v>
      </c>
      <c r="BE22" s="70" t="s">
        <v>289</v>
      </c>
    </row>
    <row r="23" spans="1:57" ht="38.25" customHeight="1">
      <c r="A23" s="18"/>
      <c r="B23" s="188" t="s">
        <v>165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74" t="s">
        <v>216</v>
      </c>
      <c r="BB23" s="74" t="s">
        <v>217</v>
      </c>
      <c r="BC23" s="74" t="s">
        <v>218</v>
      </c>
      <c r="BD23" s="75" t="s">
        <v>276</v>
      </c>
      <c r="BE23" s="75" t="s">
        <v>290</v>
      </c>
    </row>
    <row r="24" spans="1:57" ht="36.75" customHeight="1">
      <c r="A24" s="64"/>
      <c r="B24" s="108" t="s">
        <v>264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73" t="s">
        <v>219</v>
      </c>
      <c r="BB24" s="73" t="s">
        <v>217</v>
      </c>
      <c r="BC24" s="73" t="s">
        <v>220</v>
      </c>
      <c r="BD24" s="76" t="s">
        <v>276</v>
      </c>
      <c r="BE24" s="76" t="s">
        <v>291</v>
      </c>
    </row>
    <row r="25" spans="1:57" ht="18.75" customHeight="1">
      <c r="A25" s="18"/>
      <c r="B25" s="188" t="s">
        <v>166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74" t="s">
        <v>221</v>
      </c>
      <c r="BB25" s="74" t="s">
        <v>217</v>
      </c>
      <c r="BC25" s="74" t="s">
        <v>222</v>
      </c>
      <c r="BD25" s="75" t="s">
        <v>276</v>
      </c>
      <c r="BE25" s="75" t="s">
        <v>292</v>
      </c>
    </row>
    <row r="26" spans="1:57" ht="31.5" customHeight="1">
      <c r="A26" s="6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73" t="s">
        <v>223</v>
      </c>
      <c r="BB26" s="73" t="s">
        <v>224</v>
      </c>
      <c r="BC26" s="73" t="s">
        <v>225</v>
      </c>
      <c r="BD26" s="73" t="s">
        <v>277</v>
      </c>
      <c r="BE26" s="76" t="s">
        <v>293</v>
      </c>
    </row>
    <row r="27" spans="1:57" ht="10.5" customHeight="1">
      <c r="A27" s="18"/>
      <c r="B27" s="190" t="s">
        <v>16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77" t="s">
        <v>226</v>
      </c>
      <c r="BB27" s="77" t="s">
        <v>224</v>
      </c>
      <c r="BC27" s="77" t="s">
        <v>227</v>
      </c>
      <c r="BD27" s="77" t="s">
        <v>277</v>
      </c>
      <c r="BE27" s="77" t="s">
        <v>294</v>
      </c>
    </row>
    <row r="28" spans="1:56" ht="19.5">
      <c r="A28" s="18"/>
      <c r="B28" s="186" t="s">
        <v>17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63"/>
      <c r="AL28" s="63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35"/>
      <c r="BB28" s="35"/>
      <c r="BC28" s="35"/>
      <c r="BD28" s="33"/>
    </row>
    <row r="29" spans="1:56" s="15" customFormat="1" ht="29.25" customHeight="1">
      <c r="A29" s="66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35"/>
      <c r="BB29" s="35"/>
      <c r="BC29" s="35"/>
      <c r="BD29" s="35"/>
    </row>
    <row r="30" spans="1:52" ht="19.5">
      <c r="A30" s="18"/>
      <c r="B30" s="186" t="s">
        <v>18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3" ht="30" customHeight="1">
      <c r="A31" s="64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78" t="s">
        <v>305</v>
      </c>
    </row>
    <row r="32" spans="1:53" ht="12" customHeight="1">
      <c r="A32" s="18"/>
      <c r="B32" s="190" t="s">
        <v>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79" t="s">
        <v>306</v>
      </c>
    </row>
    <row r="33" spans="1:52" ht="19.5">
      <c r="A33" s="64"/>
      <c r="B33" s="183" t="s">
        <v>10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</row>
    <row r="34" spans="1:52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17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</row>
    <row r="35" spans="1:52" ht="19.5">
      <c r="A35" s="64"/>
      <c r="B35" s="194" t="s">
        <v>11</v>
      </c>
      <c r="C35" s="194"/>
      <c r="D35" s="194"/>
      <c r="E35" s="194"/>
      <c r="F35" s="194"/>
      <c r="G35" s="194"/>
      <c r="H35" s="194"/>
      <c r="I35" s="195"/>
      <c r="J35" s="195"/>
      <c r="K35" s="195"/>
      <c r="L35" s="195"/>
      <c r="M35" s="195"/>
      <c r="N35" s="195"/>
      <c r="O35" s="195"/>
      <c r="P35" s="195"/>
      <c r="Q35" s="195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</row>
    <row r="36" spans="1:52" ht="15">
      <c r="A36" s="64"/>
      <c r="B36" s="64"/>
      <c r="C36" s="64"/>
      <c r="D36" s="64"/>
      <c r="E36" s="64"/>
      <c r="F36" s="64"/>
      <c r="G36" s="64"/>
      <c r="H36" s="64"/>
      <c r="I36" s="187" t="s">
        <v>1</v>
      </c>
      <c r="J36" s="187"/>
      <c r="K36" s="187"/>
      <c r="L36" s="187"/>
      <c r="M36" s="187"/>
      <c r="N36" s="187"/>
      <c r="O36" s="187"/>
      <c r="P36" s="187"/>
      <c r="Q36" s="187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</row>
    <row r="37" spans="1:52" ht="19.5">
      <c r="A37" s="64"/>
      <c r="B37" s="192" t="s">
        <v>12</v>
      </c>
      <c r="C37" s="192"/>
      <c r="D37" s="192"/>
      <c r="E37" s="192"/>
      <c r="F37" s="192"/>
      <c r="G37" s="192"/>
      <c r="H37" s="192"/>
      <c r="I37" s="193"/>
      <c r="J37" s="193"/>
      <c r="K37" s="193"/>
      <c r="L37" s="193"/>
      <c r="M37" s="193"/>
      <c r="N37" s="193"/>
      <c r="O37" s="193"/>
      <c r="P37" s="193"/>
      <c r="Q37" s="193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ht="15">
      <c r="A38" s="64"/>
      <c r="B38" s="64"/>
      <c r="C38" s="64"/>
      <c r="D38" s="64"/>
      <c r="E38" s="64"/>
      <c r="F38" s="64"/>
      <c r="G38" s="64"/>
      <c r="H38" s="64"/>
      <c r="I38" s="67"/>
      <c r="J38" s="68" t="s">
        <v>1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39" spans="1:52" s="46" customFormat="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s="46" customFormat="1" ht="21" customHeight="1">
      <c r="A40" s="39" t="s">
        <v>228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7"/>
      <c r="N40" s="37"/>
      <c r="O40" s="37"/>
      <c r="P40" s="37"/>
      <c r="Q40" s="37"/>
      <c r="R40" s="37"/>
      <c r="S40" s="37"/>
      <c r="T40" s="37"/>
      <c r="U40" s="179" t="s">
        <v>229</v>
      </c>
      <c r="V40" s="179"/>
      <c r="W40" s="179"/>
      <c r="X40" s="179"/>
      <c r="Y40" s="179"/>
      <c r="Z40" s="179"/>
      <c r="AA40" s="179"/>
      <c r="AB40" s="179"/>
      <c r="AC40" s="179"/>
      <c r="AD40" s="179"/>
      <c r="AE40" s="180"/>
      <c r="AF40" s="180"/>
      <c r="AG40" s="180"/>
      <c r="AH40" s="180"/>
      <c r="AI40" s="180"/>
      <c r="AJ40" s="180"/>
      <c r="AK40" s="180"/>
      <c r="AL40" s="180"/>
      <c r="AM40" s="3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s="46" customFormat="1" ht="36.75" customHeight="1">
      <c r="A41" s="161" t="str">
        <f>VLOOKUP($W$6,$BA$2:$BC$28,2,0)</f>
        <v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37"/>
      <c r="R41" s="36"/>
      <c r="S41" s="37"/>
      <c r="T41" s="37"/>
      <c r="U41" s="36"/>
      <c r="V41" s="36"/>
      <c r="W41" s="36"/>
      <c r="X41" s="36"/>
      <c r="Y41" s="36"/>
      <c r="Z41" s="36"/>
      <c r="AA41" s="36"/>
      <c r="AB41" s="36"/>
      <c r="AC41" s="41" t="s">
        <v>0</v>
      </c>
      <c r="AD41" s="41"/>
      <c r="AE41" s="181"/>
      <c r="AF41" s="181"/>
      <c r="AG41" s="181"/>
      <c r="AH41" s="181"/>
      <c r="AI41" s="181"/>
      <c r="AJ41" s="181"/>
      <c r="AK41" s="181"/>
      <c r="AL41" s="72" t="s">
        <v>230</v>
      </c>
      <c r="AM41" s="3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</row>
    <row r="42" spans="1:52" s="46" customFormat="1" ht="23.25" customHeigh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37"/>
      <c r="R42" s="36"/>
      <c r="S42" s="37"/>
      <c r="T42" s="3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</row>
    <row r="43" spans="1:52" s="46" customFormat="1" ht="22.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37"/>
      <c r="R43" s="36"/>
      <c r="S43" s="37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</row>
    <row r="44" spans="1:52" s="46" customFormat="1" ht="27.7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37"/>
      <c r="R44" s="36"/>
      <c r="S44" s="37"/>
      <c r="T44" s="37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</row>
    <row r="45" spans="1:52" s="46" customFormat="1" ht="55.5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37"/>
      <c r="R45" s="36"/>
      <c r="S45" s="37"/>
      <c r="T45" s="37"/>
      <c r="U45" s="36"/>
      <c r="V45" s="36"/>
      <c r="W45" s="42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</row>
    <row r="46" spans="1:52" s="46" customFormat="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2:52" s="46" customFormat="1" ht="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46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0" s="46" customFormat="1" ht="32.25" customHeight="1">
      <c r="A49" s="71" t="s">
        <v>231</v>
      </c>
      <c r="B49" s="43"/>
      <c r="C49" s="43"/>
      <c r="D49" s="43"/>
      <c r="E49" s="43"/>
      <c r="F49" s="43"/>
      <c r="G49" s="43"/>
      <c r="H49" s="43"/>
      <c r="I49" s="168" t="str">
        <f>B10</f>
        <v>Указать наименование организации заключившей долгосрочный договор (вместо данного текста)</v>
      </c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43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s="46" customFormat="1" ht="22.5" customHeight="1">
      <c r="A50" s="69" t="s">
        <v>232</v>
      </c>
      <c r="B50" s="43"/>
      <c r="C50" s="43"/>
      <c r="D50" s="43"/>
      <c r="E50" s="43"/>
      <c r="F50" s="43"/>
      <c r="G50" s="43"/>
      <c r="H50" s="43"/>
      <c r="I50" s="169">
        <f>B29</f>
        <v>0</v>
      </c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43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s="46" customFormat="1" ht="25.5" customHeight="1">
      <c r="A51" s="41"/>
      <c r="B51" s="36"/>
      <c r="C51" s="36"/>
      <c r="D51" s="36"/>
      <c r="E51" s="36"/>
      <c r="F51" s="36"/>
      <c r="G51" s="36"/>
      <c r="H51" s="36"/>
      <c r="I51" s="170">
        <f>B31</f>
        <v>0</v>
      </c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s="46" customFormat="1" ht="15">
      <c r="A52" s="36"/>
      <c r="B52" s="36"/>
      <c r="C52" s="36"/>
      <c r="D52" s="36"/>
      <c r="E52" s="36"/>
      <c r="F52" s="36"/>
      <c r="G52" s="36"/>
      <c r="H52" s="36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s="46" customFormat="1" ht="15">
      <c r="A53" s="172" t="s">
        <v>233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44"/>
      <c r="T53" s="44"/>
      <c r="U53" s="173">
        <f>Y12</f>
        <v>0</v>
      </c>
      <c r="V53" s="173"/>
      <c r="W53" s="173"/>
      <c r="X53" s="173"/>
      <c r="Y53" s="173"/>
      <c r="Z53" s="173"/>
      <c r="AA53" s="36" t="s">
        <v>234</v>
      </c>
      <c r="AB53" s="176">
        <f>O12</f>
        <v>0</v>
      </c>
      <c r="AC53" s="176"/>
      <c r="AD53" s="176"/>
      <c r="AE53" s="176"/>
      <c r="AF53" s="176"/>
      <c r="AG53" s="176"/>
      <c r="AH53" s="176"/>
      <c r="AI53" s="45"/>
      <c r="AJ53" s="45"/>
      <c r="AK53" s="45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s="46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7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5" s="46" customFormat="1" ht="45" customHeight="1">
      <c r="A55" s="144" t="s">
        <v>235</v>
      </c>
      <c r="B55" s="145"/>
      <c r="C55" s="146"/>
      <c r="D55" s="165" t="s">
        <v>236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144" t="s">
        <v>237</v>
      </c>
      <c r="Y55" s="145"/>
      <c r="Z55" s="146"/>
      <c r="AA55" s="144" t="s">
        <v>238</v>
      </c>
      <c r="AB55" s="145"/>
      <c r="AC55" s="146"/>
      <c r="AD55" s="144" t="s">
        <v>239</v>
      </c>
      <c r="AE55" s="145"/>
      <c r="AF55" s="146"/>
      <c r="AG55" s="144" t="s">
        <v>240</v>
      </c>
      <c r="AH55" s="145"/>
      <c r="AI55" s="146"/>
      <c r="AJ55" s="144" t="s">
        <v>241</v>
      </c>
      <c r="AK55" s="145"/>
      <c r="AL55" s="146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BA55" s="204" t="s">
        <v>331</v>
      </c>
      <c r="BB55" s="205" t="s">
        <v>300</v>
      </c>
      <c r="BC55" s="206" t="s">
        <v>301</v>
      </c>
    </row>
    <row r="56" spans="1:56" s="46" customFormat="1" ht="39" customHeight="1">
      <c r="A56" s="124"/>
      <c r="B56" s="125"/>
      <c r="C56" s="126"/>
      <c r="D56" s="115" t="e">
        <f aca="true" t="shared" si="0" ref="D56:D63">VLOOKUP(A56,$BA$54:$BC$102,2,FALSE)</f>
        <v>#N/A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7"/>
      <c r="X56" s="127">
        <v>1</v>
      </c>
      <c r="Y56" s="128"/>
      <c r="Z56" s="129"/>
      <c r="AA56" s="121" t="e">
        <f aca="true" t="shared" si="1" ref="AA56:AA63">VLOOKUP(A56,$BA$54:$BC$102,3,FALSE)</f>
        <v>#N/A</v>
      </c>
      <c r="AB56" s="122"/>
      <c r="AC56" s="123"/>
      <c r="AD56" s="121" t="e">
        <f aca="true" t="shared" si="2" ref="AD56:AD63">X56*AA56</f>
        <v>#N/A</v>
      </c>
      <c r="AE56" s="122"/>
      <c r="AF56" s="123"/>
      <c r="AG56" s="121" t="e">
        <f aca="true" t="shared" si="3" ref="AG56:AG63">ROUND(AD56*0.2,2)</f>
        <v>#N/A</v>
      </c>
      <c r="AH56" s="122"/>
      <c r="AI56" s="123"/>
      <c r="AJ56" s="121" t="e">
        <f aca="true" t="shared" si="4" ref="AJ56:AJ63">AD56+AG56</f>
        <v>#N/A</v>
      </c>
      <c r="AK56" s="122"/>
      <c r="AL56" s="123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BA56" s="207" t="s">
        <v>308</v>
      </c>
      <c r="BB56" s="199" t="s">
        <v>307</v>
      </c>
      <c r="BC56" s="208">
        <v>403.2</v>
      </c>
      <c r="BD56" s="201"/>
    </row>
    <row r="57" spans="1:56" s="46" customFormat="1" ht="39" customHeight="1">
      <c r="A57" s="124"/>
      <c r="B57" s="125"/>
      <c r="C57" s="126"/>
      <c r="D57" s="115" t="e">
        <f t="shared" si="0"/>
        <v>#N/A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7"/>
      <c r="X57" s="127">
        <v>1</v>
      </c>
      <c r="Y57" s="128"/>
      <c r="Z57" s="129"/>
      <c r="AA57" s="121" t="e">
        <f t="shared" si="1"/>
        <v>#N/A</v>
      </c>
      <c r="AB57" s="122"/>
      <c r="AC57" s="123"/>
      <c r="AD57" s="121" t="e">
        <f t="shared" si="2"/>
        <v>#N/A</v>
      </c>
      <c r="AE57" s="122"/>
      <c r="AF57" s="123"/>
      <c r="AG57" s="121" t="e">
        <f t="shared" si="3"/>
        <v>#N/A</v>
      </c>
      <c r="AH57" s="122"/>
      <c r="AI57" s="123"/>
      <c r="AJ57" s="121" t="e">
        <f t="shared" si="4"/>
        <v>#N/A</v>
      </c>
      <c r="AK57" s="122"/>
      <c r="AL57" s="123"/>
      <c r="AM57" s="3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BA57" s="207" t="s">
        <v>310</v>
      </c>
      <c r="BB57" s="200" t="s">
        <v>309</v>
      </c>
      <c r="BC57" s="208">
        <v>499.2</v>
      </c>
      <c r="BD57" s="201"/>
    </row>
    <row r="58" spans="1:56" s="46" customFormat="1" ht="39" customHeight="1">
      <c r="A58" s="124"/>
      <c r="B58" s="125"/>
      <c r="C58" s="126"/>
      <c r="D58" s="115" t="e">
        <f t="shared" si="0"/>
        <v>#N/A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7"/>
      <c r="X58" s="127">
        <v>1</v>
      </c>
      <c r="Y58" s="128"/>
      <c r="Z58" s="129"/>
      <c r="AA58" s="121" t="e">
        <f t="shared" si="1"/>
        <v>#N/A</v>
      </c>
      <c r="AB58" s="122"/>
      <c r="AC58" s="123"/>
      <c r="AD58" s="121" t="e">
        <f t="shared" si="2"/>
        <v>#N/A</v>
      </c>
      <c r="AE58" s="122"/>
      <c r="AF58" s="123"/>
      <c r="AG58" s="121" t="e">
        <f t="shared" si="3"/>
        <v>#N/A</v>
      </c>
      <c r="AH58" s="122"/>
      <c r="AI58" s="123"/>
      <c r="AJ58" s="121" t="e">
        <f t="shared" si="4"/>
        <v>#N/A</v>
      </c>
      <c r="AK58" s="122"/>
      <c r="AL58" s="123"/>
      <c r="AM58" s="3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BA58" s="207" t="s">
        <v>312</v>
      </c>
      <c r="BB58" s="200" t="s">
        <v>311</v>
      </c>
      <c r="BC58" s="208">
        <v>622.08</v>
      </c>
      <c r="BD58" s="201"/>
    </row>
    <row r="59" spans="1:56" s="46" customFormat="1" ht="39" customHeight="1">
      <c r="A59" s="124"/>
      <c r="B59" s="125"/>
      <c r="C59" s="126"/>
      <c r="D59" s="115" t="e">
        <f t="shared" si="0"/>
        <v>#N/A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7"/>
      <c r="X59" s="127">
        <v>1</v>
      </c>
      <c r="Y59" s="128"/>
      <c r="Z59" s="129"/>
      <c r="AA59" s="121" t="e">
        <f t="shared" si="1"/>
        <v>#N/A</v>
      </c>
      <c r="AB59" s="122"/>
      <c r="AC59" s="123"/>
      <c r="AD59" s="121" t="e">
        <f t="shared" si="2"/>
        <v>#N/A</v>
      </c>
      <c r="AE59" s="122"/>
      <c r="AF59" s="123"/>
      <c r="AG59" s="121" t="e">
        <f t="shared" si="3"/>
        <v>#N/A</v>
      </c>
      <c r="AH59" s="122"/>
      <c r="AI59" s="123"/>
      <c r="AJ59" s="121" t="e">
        <f t="shared" si="4"/>
        <v>#N/A</v>
      </c>
      <c r="AK59" s="122"/>
      <c r="AL59" s="123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BA59" s="207" t="s">
        <v>314</v>
      </c>
      <c r="BB59" s="200" t="s">
        <v>313</v>
      </c>
      <c r="BC59" s="208">
        <v>675.84</v>
      </c>
      <c r="BD59" s="201"/>
    </row>
    <row r="60" spans="1:56" s="46" customFormat="1" ht="39" customHeight="1">
      <c r="A60" s="124"/>
      <c r="B60" s="125"/>
      <c r="C60" s="126"/>
      <c r="D60" s="115" t="e">
        <f t="shared" si="0"/>
        <v>#N/A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7"/>
      <c r="X60" s="127">
        <v>1</v>
      </c>
      <c r="Y60" s="128"/>
      <c r="Z60" s="129"/>
      <c r="AA60" s="121" t="e">
        <f t="shared" si="1"/>
        <v>#N/A</v>
      </c>
      <c r="AB60" s="122"/>
      <c r="AC60" s="123"/>
      <c r="AD60" s="121" t="e">
        <f t="shared" si="2"/>
        <v>#N/A</v>
      </c>
      <c r="AE60" s="122"/>
      <c r="AF60" s="123"/>
      <c r="AG60" s="121" t="e">
        <f t="shared" si="3"/>
        <v>#N/A</v>
      </c>
      <c r="AH60" s="122"/>
      <c r="AI60" s="123"/>
      <c r="AJ60" s="121" t="e">
        <f t="shared" si="4"/>
        <v>#N/A</v>
      </c>
      <c r="AK60" s="122"/>
      <c r="AL60" s="123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BA60" s="207" t="s">
        <v>316</v>
      </c>
      <c r="BB60" s="200" t="s">
        <v>315</v>
      </c>
      <c r="BC60" s="208">
        <v>802.56</v>
      </c>
      <c r="BD60" s="201"/>
    </row>
    <row r="61" spans="1:56" s="46" customFormat="1" ht="27.75" customHeight="1">
      <c r="A61" s="124"/>
      <c r="B61" s="125"/>
      <c r="C61" s="126"/>
      <c r="D61" s="115" t="e">
        <f t="shared" si="0"/>
        <v>#N/A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7"/>
      <c r="X61" s="127">
        <v>1</v>
      </c>
      <c r="Y61" s="128"/>
      <c r="Z61" s="129"/>
      <c r="AA61" s="121" t="e">
        <f t="shared" si="1"/>
        <v>#N/A</v>
      </c>
      <c r="AB61" s="122"/>
      <c r="AC61" s="123"/>
      <c r="AD61" s="121" t="e">
        <f t="shared" si="2"/>
        <v>#N/A</v>
      </c>
      <c r="AE61" s="122"/>
      <c r="AF61" s="123"/>
      <c r="AG61" s="121" t="e">
        <f t="shared" si="3"/>
        <v>#N/A</v>
      </c>
      <c r="AH61" s="122"/>
      <c r="AI61" s="123"/>
      <c r="AJ61" s="121" t="e">
        <f t="shared" si="4"/>
        <v>#N/A</v>
      </c>
      <c r="AK61" s="122"/>
      <c r="AL61" s="123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BA61" s="207" t="s">
        <v>318</v>
      </c>
      <c r="BB61" s="200" t="s">
        <v>317</v>
      </c>
      <c r="BC61" s="208">
        <v>1077.12</v>
      </c>
      <c r="BD61" s="201"/>
    </row>
    <row r="62" spans="1:56" s="46" customFormat="1" ht="30" customHeight="1">
      <c r="A62" s="124"/>
      <c r="B62" s="125"/>
      <c r="C62" s="126"/>
      <c r="D62" s="115" t="e">
        <f t="shared" si="0"/>
        <v>#N/A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7"/>
      <c r="X62" s="127">
        <v>1</v>
      </c>
      <c r="Y62" s="128"/>
      <c r="Z62" s="129"/>
      <c r="AA62" s="121" t="e">
        <f t="shared" si="1"/>
        <v>#N/A</v>
      </c>
      <c r="AB62" s="122"/>
      <c r="AC62" s="123"/>
      <c r="AD62" s="121" t="e">
        <f t="shared" si="2"/>
        <v>#N/A</v>
      </c>
      <c r="AE62" s="122"/>
      <c r="AF62" s="123"/>
      <c r="AG62" s="121" t="e">
        <f t="shared" si="3"/>
        <v>#N/A</v>
      </c>
      <c r="AH62" s="122"/>
      <c r="AI62" s="123"/>
      <c r="AJ62" s="121" t="e">
        <f t="shared" si="4"/>
        <v>#N/A</v>
      </c>
      <c r="AK62" s="122"/>
      <c r="AL62" s="123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BA62" s="207" t="s">
        <v>320</v>
      </c>
      <c r="BB62" s="200" t="s">
        <v>319</v>
      </c>
      <c r="BC62" s="208">
        <v>660.48</v>
      </c>
      <c r="BD62" s="201"/>
    </row>
    <row r="63" spans="1:56" s="46" customFormat="1" ht="24" customHeight="1">
      <c r="A63" s="124"/>
      <c r="B63" s="125"/>
      <c r="C63" s="126"/>
      <c r="D63" s="115" t="e">
        <f t="shared" si="0"/>
        <v>#N/A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7"/>
      <c r="X63" s="127">
        <v>1</v>
      </c>
      <c r="Y63" s="128"/>
      <c r="Z63" s="129"/>
      <c r="AA63" s="121" t="e">
        <f t="shared" si="1"/>
        <v>#N/A</v>
      </c>
      <c r="AB63" s="122"/>
      <c r="AC63" s="123"/>
      <c r="AD63" s="121" t="e">
        <f t="shared" si="2"/>
        <v>#N/A</v>
      </c>
      <c r="AE63" s="122"/>
      <c r="AF63" s="123"/>
      <c r="AG63" s="121" t="e">
        <f t="shared" si="3"/>
        <v>#N/A</v>
      </c>
      <c r="AH63" s="122"/>
      <c r="AI63" s="123"/>
      <c r="AJ63" s="121" t="e">
        <f t="shared" si="4"/>
        <v>#N/A</v>
      </c>
      <c r="AK63" s="122"/>
      <c r="AL63" s="123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A63" s="207" t="s">
        <v>322</v>
      </c>
      <c r="BB63" s="200" t="s">
        <v>321</v>
      </c>
      <c r="BC63" s="208">
        <v>247.68</v>
      </c>
      <c r="BD63" s="201"/>
    </row>
    <row r="64" spans="1:56" s="46" customFormat="1" ht="23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36"/>
      <c r="U64" s="36"/>
      <c r="V64" s="41"/>
      <c r="W64" s="36"/>
      <c r="X64" s="47" t="s">
        <v>242</v>
      </c>
      <c r="Y64" s="36"/>
      <c r="Z64" s="36"/>
      <c r="AA64" s="48"/>
      <c r="AB64" s="48"/>
      <c r="AC64" s="48"/>
      <c r="AD64" s="140">
        <f>SUMIF(AD56:AF63,"&gt;0",AD56:AF63)</f>
        <v>0</v>
      </c>
      <c r="AE64" s="141"/>
      <c r="AF64" s="142"/>
      <c r="AG64" s="140">
        <f>SUMIF(AG56:AI63,"&gt;0",AG56:AI63)</f>
        <v>0</v>
      </c>
      <c r="AH64" s="141"/>
      <c r="AI64" s="142"/>
      <c r="AJ64" s="140">
        <f>SUMIF(AJ56:AL63,"&gt;0",AJ56:AL63)</f>
        <v>0</v>
      </c>
      <c r="AK64" s="141"/>
      <c r="AL64" s="142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BA64" s="207" t="s">
        <v>324</v>
      </c>
      <c r="BB64" s="200" t="s">
        <v>323</v>
      </c>
      <c r="BC64" s="208">
        <v>337.92</v>
      </c>
      <c r="BD64" s="201"/>
    </row>
    <row r="65" spans="1:56" s="46" customFormat="1" ht="8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BA65" s="207" t="s">
        <v>326</v>
      </c>
      <c r="BB65" s="200" t="s">
        <v>325</v>
      </c>
      <c r="BC65" s="208">
        <v>451.2</v>
      </c>
      <c r="BD65" s="201"/>
    </row>
    <row r="66" spans="1:56" s="46" customFormat="1" ht="17.25" customHeight="1">
      <c r="A66" s="132" t="s">
        <v>243</v>
      </c>
      <c r="B66" s="132"/>
      <c r="C66" s="132"/>
      <c r="D66" s="132"/>
      <c r="E66" s="132"/>
      <c r="F66" s="132"/>
      <c r="G66" s="132"/>
      <c r="H66" s="133" t="str">
        <f>SUBSTITUTE(PROPER(INDEX(n_4,MID(TEXT(AJ64,n0),1,1)+1)&amp;INDEX(n0x,MID(TEXT(AJ64,n0),2,1)+1,MID(TEXT(AJ64,n0),3,1)+1)&amp;IF(-MID(TEXT(AJ64,n0),1,3),"миллиард"&amp;VLOOKUP(MID(TEXT(AJ64,n0),3,1)*AND(MID(TEXT(AJ64,n0),2,1)-1),мил,2),"")&amp;INDEX(n_4,MID(TEXT(AJ64,n0),4,1)+1)&amp;INDEX(n0x,MID(TEXT(AJ64,n0),5,1)+1,MID(TEXT(AJ64,n0),6,1)+1)&amp;IF(-MID(TEXT(AJ64,n0),4,3),"миллион"&amp;VLOOKUP(MID(TEXT(AJ64,n0),6,1)*AND(MID(TEXT(AJ64,n0),5,1)-1),мил,2),"")&amp;INDEX(n_4,MID(TEXT(AJ64,n0),7,1)+1)&amp;INDEX(n1x,MID(TEXT(AJ64,n0),8,1)+1,MID(TEXT(AJ64,n0),9,1)+1)&amp;IF(-MID(TEXT(AJ64,n0),7,3),VLOOKUP(MID(TEXT(AJ64,n0),9,1)*AND(MID(TEXT(AJ64,n0),8,1)-1),тыс,2),"")&amp;INDEX(n_4,MID(TEXT(AJ64,n0),10,1)+1)&amp;INDEX(n0x,MID(TEXT(AJ64,n0),11,1)+1,MID(TEXT(AJ64,n0),12,1)+1)),"z"," ")&amp;IF(TRUNC(TEXT(AJ64,n0)),"","Ноль ")&amp;"рубл"&amp;VLOOKUP(MOD(MAX(MOD(MID(TEXT(AJ64,n0),11,2)-11,100),9),10),{0,"ь ";1,"я ";4,"ей "},2)&amp;RIGHT(TEXT(AJ64,n0),2)&amp;" копе"&amp;VLOOKUP(MOD(MAX(MOD(RIGHT(TEXT(AJ64,n0),2)-11,100),9),10),{0,"йка";1,"йки";4,"ек"},2)</f>
        <v>Ноль рублей 00 копеек</v>
      </c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BA66" s="207" t="s">
        <v>328</v>
      </c>
      <c r="BB66" s="200" t="s">
        <v>327</v>
      </c>
      <c r="BC66" s="208">
        <v>564.48</v>
      </c>
      <c r="BD66" s="201"/>
    </row>
    <row r="67" spans="1:56" s="46" customFormat="1" ht="21" customHeight="1">
      <c r="A67" s="132" t="s">
        <v>244</v>
      </c>
      <c r="B67" s="132"/>
      <c r="C67" s="132"/>
      <c r="D67" s="132"/>
      <c r="E67" s="132"/>
      <c r="F67" s="132"/>
      <c r="G67" s="132"/>
      <c r="H67" s="131" t="str">
        <f>SUBSTITUTE(PROPER(INDEX(n_4,MID(TEXT(AG64,n0),1,1)+1)&amp;INDEX(n0x,MID(TEXT(AG64,n0),2,1)+1,MID(TEXT(AG64,n0),3,1)+1)&amp;IF(-MID(TEXT(AG64,n0),1,3),"миллиард"&amp;VLOOKUP(MID(TEXT(AG64,n0),3,1)*AND(MID(TEXT(AG64,n0),2,1)-1),мил,2),"")&amp;INDEX(n_4,MID(TEXT(AG64,n0),4,1)+1)&amp;INDEX(n0x,MID(TEXT(AG64,n0),5,1)+1,MID(TEXT(AG64,n0),6,1)+1)&amp;IF(-MID(TEXT(AG64,n0),4,3),"миллион"&amp;VLOOKUP(MID(TEXT(AG64,n0),6,1)*AND(MID(TEXT(AG64,n0),5,1)-1),мил,2),"")&amp;INDEX(n_4,MID(TEXT(AG64,n0),7,1)+1)&amp;INDEX(n1x,MID(TEXT(AG64,n0),8,1)+1,MID(TEXT(AG64,n0),9,1)+1)&amp;IF(-MID(TEXT(AG64,n0),7,3),VLOOKUP(MID(TEXT(AG64,n0),9,1)*AND(MID(TEXT(AG64,n0),8,1)-1),тыс,2),"")&amp;INDEX(n_4,MID(TEXT(AG64,n0),10,1)+1)&amp;INDEX(n0x,MID(TEXT(AG64,n0),11,1)+1,MID(TEXT(AG64,n0),12,1)+1)),"z"," ")&amp;IF(TRUNC(TEXT(AG64,n0)),"","Ноль ")&amp;"рубл"&amp;VLOOKUP(MOD(MAX(MOD(MID(TEXT(AG64,n0),11,2)-11,100),9),10),{0,"ь ";1,"я ";4,"ей "},2)&amp;RIGHT(TEXT(AG64,n0),2)&amp;" копе"&amp;VLOOKUP(MOD(MAX(MOD(RIGHT(TEXT(AG64,n0),2)-11,100),9),10),{0,"йка";1,"йки";4,"ек"},2)</f>
        <v>Ноль рублей 00 копеек</v>
      </c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A67" s="209" t="s">
        <v>330</v>
      </c>
      <c r="BB67" s="210" t="s">
        <v>329</v>
      </c>
      <c r="BC67" s="211">
        <v>1332.48</v>
      </c>
      <c r="BD67" s="201"/>
    </row>
    <row r="68" spans="1:56" s="46" customFormat="1" ht="6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BA68" s="202"/>
      <c r="BB68" s="203"/>
      <c r="BD68" s="201"/>
    </row>
    <row r="69" spans="1:50" s="46" customFormat="1" ht="15.75" customHeight="1">
      <c r="A69" s="164" t="s">
        <v>245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s="46" customFormat="1" ht="15.75" customHeight="1">
      <c r="A70" s="164" t="s">
        <v>246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49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s="46" customFormat="1" ht="17.25" customHeight="1">
      <c r="A71" s="164" t="s">
        <v>247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49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s="46" customFormat="1" ht="6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3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s="46" customFormat="1" ht="99.75" customHeight="1">
      <c r="A73" s="135" t="str">
        <f>VLOOKUP($W$6,$BA$2:$BC$28,3,0)</f>
        <v>Начальник Гродненского областного 
управления Госпромнадзора
___________________________ А.П.Бортник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6"/>
      <c r="AG73" s="36"/>
      <c r="AH73" s="36"/>
      <c r="AI73" s="36"/>
      <c r="AJ73" s="36"/>
      <c r="AK73" s="36"/>
      <c r="AL73" s="36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s="46" customFormat="1" ht="19.5" customHeight="1">
      <c r="A74" s="38" t="s">
        <v>248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32"/>
      <c r="AG74" s="132"/>
      <c r="AH74" s="132"/>
      <c r="AI74" s="132"/>
      <c r="AJ74" s="132"/>
      <c r="AK74" s="132"/>
      <c r="AL74" s="132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s="46" customFormat="1" ht="5.2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3"/>
      <c r="AG75" s="53"/>
      <c r="AH75" s="53"/>
      <c r="AI75" s="53"/>
      <c r="AJ75" s="53"/>
      <c r="AK75" s="53"/>
      <c r="AL75" s="53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s="46" customFormat="1" ht="17.25" customHeight="1">
      <c r="A76" s="160" t="s">
        <v>249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36"/>
      <c r="M76" s="36"/>
      <c r="N76" s="36"/>
      <c r="O76" s="36"/>
      <c r="P76" s="36"/>
      <c r="Q76" s="36"/>
      <c r="R76" s="160" t="s">
        <v>231</v>
      </c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s="46" customFormat="1" ht="32.25" customHeight="1">
      <c r="A77" s="161" t="str">
        <f>A41</f>
        <v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36"/>
      <c r="P77" s="36"/>
      <c r="Q77" s="36"/>
      <c r="R77" s="162" t="str">
        <f>I49</f>
        <v>Указать наименование организации заключившей долгосрочный договор (вместо данного текста)</v>
      </c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3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s="46" customFormat="1" ht="21" customHeight="1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36"/>
      <c r="P78" s="36"/>
      <c r="Q78" s="36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3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s="46" customFormat="1" ht="13.5" customHeight="1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36"/>
      <c r="P79" s="36"/>
      <c r="Q79" s="36"/>
      <c r="R79" s="54" t="s">
        <v>250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s="46" customFormat="1" ht="36.75" customHeight="1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36"/>
      <c r="P80" s="36"/>
      <c r="Q80" s="36"/>
      <c r="R80" s="163">
        <f>I50</f>
        <v>0</v>
      </c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3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s="46" customFormat="1" ht="1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36"/>
      <c r="P81" s="36"/>
      <c r="Q81" s="36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s="46" customFormat="1" ht="12" customHeight="1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36"/>
      <c r="P82" s="36"/>
      <c r="Q82" s="36"/>
      <c r="R82" s="163" t="s">
        <v>251</v>
      </c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s="46" customFormat="1" ht="34.5" customHeight="1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36"/>
      <c r="P83" s="36"/>
      <c r="Q83" s="36"/>
      <c r="R83" s="163">
        <f>I51</f>
        <v>0</v>
      </c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s="46" customFormat="1" ht="9" customHeight="1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36"/>
      <c r="P84" s="36"/>
      <c r="Q84" s="36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s="46" customFormat="1" ht="7.5" customHeight="1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36"/>
      <c r="P85" s="36"/>
      <c r="Q85" s="36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s="46" customFormat="1" ht="8.25" customHeight="1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36"/>
      <c r="P86" s="36"/>
      <c r="Q86" s="36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s="46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134" t="s">
        <v>252</v>
      </c>
      <c r="O87" s="134"/>
      <c r="P87" s="134"/>
      <c r="Q87" s="134"/>
      <c r="R87" s="134"/>
      <c r="S87" s="153">
        <f>AE40</f>
        <v>0</v>
      </c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55"/>
      <c r="AF87" s="36"/>
      <c r="AG87" s="36"/>
      <c r="AH87" s="36"/>
      <c r="AI87" s="36"/>
      <c r="AJ87" s="36"/>
      <c r="AK87" s="36"/>
      <c r="AL87" s="36"/>
      <c r="AM87" s="3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s="46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8"/>
      <c r="N88" s="41" t="s">
        <v>253</v>
      </c>
      <c r="O88" s="36"/>
      <c r="P88" s="36"/>
      <c r="Q88" s="36"/>
      <c r="R88" s="36"/>
      <c r="S88" s="37"/>
      <c r="T88" s="3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s="46" customFormat="1" ht="15">
      <c r="A89" s="56"/>
      <c r="B89" s="154" t="s">
        <v>254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5">
        <f>AB53</f>
        <v>0</v>
      </c>
      <c r="M89" s="155"/>
      <c r="N89" s="155"/>
      <c r="O89" s="155"/>
      <c r="P89" s="155"/>
      <c r="Q89" s="155"/>
      <c r="R89" s="155"/>
      <c r="S89" s="155"/>
      <c r="T89" s="155"/>
      <c r="U89" s="36" t="s">
        <v>0</v>
      </c>
      <c r="V89" s="36"/>
      <c r="W89" s="156">
        <f>U53</f>
        <v>0</v>
      </c>
      <c r="X89" s="156"/>
      <c r="Y89" s="156"/>
      <c r="Z89" s="156"/>
      <c r="AA89" s="156"/>
      <c r="AB89" s="156"/>
      <c r="AC89" s="156"/>
      <c r="AD89" s="156"/>
      <c r="AE89" s="36"/>
      <c r="AF89" s="36"/>
      <c r="AG89" s="36"/>
      <c r="AH89" s="36"/>
      <c r="AI89" s="36"/>
      <c r="AJ89" s="36"/>
      <c r="AK89" s="36"/>
      <c r="AL89" s="36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s="46" customFormat="1" ht="15">
      <c r="A90" s="41" t="s">
        <v>255</v>
      </c>
      <c r="B90" s="157"/>
      <c r="C90" s="157"/>
      <c r="D90" s="41" t="s">
        <v>255</v>
      </c>
      <c r="E90" s="158"/>
      <c r="F90" s="158"/>
      <c r="G90" s="158"/>
      <c r="H90" s="158"/>
      <c r="I90" s="158"/>
      <c r="J90" s="158"/>
      <c r="K90" s="158"/>
      <c r="L90" s="57" t="s">
        <v>230</v>
      </c>
      <c r="M90" s="36"/>
      <c r="N90" s="36"/>
      <c r="O90" s="58"/>
      <c r="P90" s="58"/>
      <c r="Q90" s="58"/>
      <c r="R90" s="58"/>
      <c r="S90" s="58"/>
      <c r="T90" s="58"/>
      <c r="U90" s="36"/>
      <c r="V90" s="36"/>
      <c r="W90" s="59"/>
      <c r="X90" s="59"/>
      <c r="Y90" s="59"/>
      <c r="Z90" s="59"/>
      <c r="AA90" s="59"/>
      <c r="AB90" s="59"/>
      <c r="AC90" s="59"/>
      <c r="AD90" s="36"/>
      <c r="AE90" s="36"/>
      <c r="AF90" s="36"/>
      <c r="AG90" s="36"/>
      <c r="AH90" s="36"/>
      <c r="AI90" s="36"/>
      <c r="AJ90" s="36"/>
      <c r="AK90" s="36"/>
      <c r="AL90" s="36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s="46" customFormat="1" ht="15">
      <c r="A91" s="143" t="s">
        <v>256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3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s="46" customFormat="1" ht="7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s="46" customFormat="1" ht="45.75" customHeight="1">
      <c r="A93" s="144" t="s">
        <v>235</v>
      </c>
      <c r="B93" s="145"/>
      <c r="C93" s="146"/>
      <c r="D93" s="147" t="s">
        <v>236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9"/>
      <c r="X93" s="150" t="s">
        <v>237</v>
      </c>
      <c r="Y93" s="151"/>
      <c r="Z93" s="152"/>
      <c r="AA93" s="150" t="s">
        <v>238</v>
      </c>
      <c r="AB93" s="151"/>
      <c r="AC93" s="152"/>
      <c r="AD93" s="150" t="s">
        <v>239</v>
      </c>
      <c r="AE93" s="151"/>
      <c r="AF93" s="152"/>
      <c r="AG93" s="150" t="s">
        <v>240</v>
      </c>
      <c r="AH93" s="151"/>
      <c r="AI93" s="152"/>
      <c r="AJ93" s="150" t="s">
        <v>241</v>
      </c>
      <c r="AK93" s="151"/>
      <c r="AL93" s="152"/>
      <c r="AM93" s="3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s="46" customFormat="1" ht="45.75" customHeight="1">
      <c r="A94" s="112">
        <f aca="true" t="shared" si="5" ref="A94:A101">A56</f>
        <v>0</v>
      </c>
      <c r="B94" s="113"/>
      <c r="C94" s="114"/>
      <c r="D94" s="115" t="e">
        <f aca="true" t="shared" si="6" ref="D94:D101">D56</f>
        <v>#N/A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7"/>
      <c r="X94" s="118">
        <f aca="true" t="shared" si="7" ref="X94:X101">X56</f>
        <v>1</v>
      </c>
      <c r="Y94" s="119"/>
      <c r="Z94" s="120"/>
      <c r="AA94" s="105" t="e">
        <f aca="true" t="shared" si="8" ref="AA94:AA101">AA56</f>
        <v>#N/A</v>
      </c>
      <c r="AB94" s="106"/>
      <c r="AC94" s="107"/>
      <c r="AD94" s="105" t="e">
        <f aca="true" t="shared" si="9" ref="AD94:AD101">AD56</f>
        <v>#N/A</v>
      </c>
      <c r="AE94" s="106"/>
      <c r="AF94" s="107"/>
      <c r="AG94" s="105" t="e">
        <f aca="true" t="shared" si="10" ref="AG94:AG101">AG56</f>
        <v>#N/A</v>
      </c>
      <c r="AH94" s="106"/>
      <c r="AI94" s="107"/>
      <c r="AJ94" s="105" t="e">
        <f aca="true" t="shared" si="11" ref="AJ94:AJ101">AJ56</f>
        <v>#N/A</v>
      </c>
      <c r="AK94" s="106"/>
      <c r="AL94" s="107"/>
      <c r="AM94" s="3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s="46" customFormat="1" ht="45.75" customHeight="1">
      <c r="A95" s="112">
        <f t="shared" si="5"/>
        <v>0</v>
      </c>
      <c r="B95" s="113"/>
      <c r="C95" s="114"/>
      <c r="D95" s="115" t="e">
        <f t="shared" si="6"/>
        <v>#N/A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7"/>
      <c r="X95" s="118">
        <f t="shared" si="7"/>
        <v>1</v>
      </c>
      <c r="Y95" s="119"/>
      <c r="Z95" s="120"/>
      <c r="AA95" s="105" t="e">
        <f t="shared" si="8"/>
        <v>#N/A</v>
      </c>
      <c r="AB95" s="106"/>
      <c r="AC95" s="107"/>
      <c r="AD95" s="105" t="e">
        <f t="shared" si="9"/>
        <v>#N/A</v>
      </c>
      <c r="AE95" s="106"/>
      <c r="AF95" s="107"/>
      <c r="AG95" s="105" t="e">
        <f t="shared" si="10"/>
        <v>#N/A</v>
      </c>
      <c r="AH95" s="106"/>
      <c r="AI95" s="107"/>
      <c r="AJ95" s="105" t="e">
        <f t="shared" si="11"/>
        <v>#N/A</v>
      </c>
      <c r="AK95" s="106"/>
      <c r="AL95" s="107"/>
      <c r="AM95" s="3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46" customFormat="1" ht="45.75" customHeight="1">
      <c r="A96" s="112">
        <f t="shared" si="5"/>
        <v>0</v>
      </c>
      <c r="B96" s="113"/>
      <c r="C96" s="114"/>
      <c r="D96" s="115" t="e">
        <f t="shared" si="6"/>
        <v>#N/A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7"/>
      <c r="X96" s="118">
        <f t="shared" si="7"/>
        <v>1</v>
      </c>
      <c r="Y96" s="119"/>
      <c r="Z96" s="120"/>
      <c r="AA96" s="105" t="e">
        <f t="shared" si="8"/>
        <v>#N/A</v>
      </c>
      <c r="AB96" s="106"/>
      <c r="AC96" s="107"/>
      <c r="AD96" s="105" t="e">
        <f t="shared" si="9"/>
        <v>#N/A</v>
      </c>
      <c r="AE96" s="106"/>
      <c r="AF96" s="107"/>
      <c r="AG96" s="105" t="e">
        <f t="shared" si="10"/>
        <v>#N/A</v>
      </c>
      <c r="AH96" s="106"/>
      <c r="AI96" s="107"/>
      <c r="AJ96" s="105" t="e">
        <f t="shared" si="11"/>
        <v>#N/A</v>
      </c>
      <c r="AK96" s="106"/>
      <c r="AL96" s="107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46" customFormat="1" ht="45.75" customHeight="1">
      <c r="A97" s="112">
        <f t="shared" si="5"/>
        <v>0</v>
      </c>
      <c r="B97" s="113"/>
      <c r="C97" s="114"/>
      <c r="D97" s="115" t="e">
        <f t="shared" si="6"/>
        <v>#N/A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7"/>
      <c r="X97" s="118">
        <f t="shared" si="7"/>
        <v>1</v>
      </c>
      <c r="Y97" s="119"/>
      <c r="Z97" s="120"/>
      <c r="AA97" s="105" t="e">
        <f t="shared" si="8"/>
        <v>#N/A</v>
      </c>
      <c r="AB97" s="106"/>
      <c r="AC97" s="107"/>
      <c r="AD97" s="105" t="e">
        <f t="shared" si="9"/>
        <v>#N/A</v>
      </c>
      <c r="AE97" s="106"/>
      <c r="AF97" s="107"/>
      <c r="AG97" s="105" t="e">
        <f t="shared" si="10"/>
        <v>#N/A</v>
      </c>
      <c r="AH97" s="106"/>
      <c r="AI97" s="107"/>
      <c r="AJ97" s="105" t="e">
        <f t="shared" si="11"/>
        <v>#N/A</v>
      </c>
      <c r="AK97" s="106"/>
      <c r="AL97" s="107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46" customFormat="1" ht="45.75" customHeight="1">
      <c r="A98" s="112">
        <f t="shared" si="5"/>
        <v>0</v>
      </c>
      <c r="B98" s="113"/>
      <c r="C98" s="114"/>
      <c r="D98" s="115" t="e">
        <f t="shared" si="6"/>
        <v>#N/A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7"/>
      <c r="X98" s="118">
        <f t="shared" si="7"/>
        <v>1</v>
      </c>
      <c r="Y98" s="119"/>
      <c r="Z98" s="120"/>
      <c r="AA98" s="105" t="e">
        <f t="shared" si="8"/>
        <v>#N/A</v>
      </c>
      <c r="AB98" s="106"/>
      <c r="AC98" s="107"/>
      <c r="AD98" s="105" t="e">
        <f t="shared" si="9"/>
        <v>#N/A</v>
      </c>
      <c r="AE98" s="106"/>
      <c r="AF98" s="107"/>
      <c r="AG98" s="105" t="e">
        <f t="shared" si="10"/>
        <v>#N/A</v>
      </c>
      <c r="AH98" s="106"/>
      <c r="AI98" s="107"/>
      <c r="AJ98" s="105" t="e">
        <f t="shared" si="11"/>
        <v>#N/A</v>
      </c>
      <c r="AK98" s="106"/>
      <c r="AL98" s="107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6" customFormat="1" ht="19.5" customHeight="1">
      <c r="A99" s="112">
        <f t="shared" si="5"/>
        <v>0</v>
      </c>
      <c r="B99" s="113"/>
      <c r="C99" s="114"/>
      <c r="D99" s="115" t="e">
        <f t="shared" si="6"/>
        <v>#N/A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7"/>
      <c r="X99" s="118">
        <f t="shared" si="7"/>
        <v>1</v>
      </c>
      <c r="Y99" s="119"/>
      <c r="Z99" s="120"/>
      <c r="AA99" s="105" t="e">
        <f t="shared" si="8"/>
        <v>#N/A</v>
      </c>
      <c r="AB99" s="106"/>
      <c r="AC99" s="107"/>
      <c r="AD99" s="105" t="e">
        <f t="shared" si="9"/>
        <v>#N/A</v>
      </c>
      <c r="AE99" s="106"/>
      <c r="AF99" s="107"/>
      <c r="AG99" s="105" t="e">
        <f t="shared" si="10"/>
        <v>#N/A</v>
      </c>
      <c r="AH99" s="106"/>
      <c r="AI99" s="107"/>
      <c r="AJ99" s="105" t="e">
        <f t="shared" si="11"/>
        <v>#N/A</v>
      </c>
      <c r="AK99" s="106"/>
      <c r="AL99" s="107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6" customFormat="1" ht="19.5" customHeight="1">
      <c r="A100" s="112">
        <f t="shared" si="5"/>
        <v>0</v>
      </c>
      <c r="B100" s="113"/>
      <c r="C100" s="114"/>
      <c r="D100" s="115" t="e">
        <f t="shared" si="6"/>
        <v>#N/A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7"/>
      <c r="X100" s="118">
        <f t="shared" si="7"/>
        <v>1</v>
      </c>
      <c r="Y100" s="119"/>
      <c r="Z100" s="120"/>
      <c r="AA100" s="105" t="e">
        <f t="shared" si="8"/>
        <v>#N/A</v>
      </c>
      <c r="AB100" s="106"/>
      <c r="AC100" s="107"/>
      <c r="AD100" s="105" t="e">
        <f t="shared" si="9"/>
        <v>#N/A</v>
      </c>
      <c r="AE100" s="106"/>
      <c r="AF100" s="107"/>
      <c r="AG100" s="105" t="e">
        <f t="shared" si="10"/>
        <v>#N/A</v>
      </c>
      <c r="AH100" s="106"/>
      <c r="AI100" s="107"/>
      <c r="AJ100" s="105" t="e">
        <f t="shared" si="11"/>
        <v>#N/A</v>
      </c>
      <c r="AK100" s="106"/>
      <c r="AL100" s="107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6" customFormat="1" ht="19.5" customHeight="1">
      <c r="A101" s="112">
        <f t="shared" si="5"/>
        <v>0</v>
      </c>
      <c r="B101" s="113"/>
      <c r="C101" s="114"/>
      <c r="D101" s="115" t="e">
        <f t="shared" si="6"/>
        <v>#N/A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7"/>
      <c r="X101" s="118">
        <f t="shared" si="7"/>
        <v>1</v>
      </c>
      <c r="Y101" s="119"/>
      <c r="Z101" s="120"/>
      <c r="AA101" s="105" t="e">
        <f t="shared" si="8"/>
        <v>#N/A</v>
      </c>
      <c r="AB101" s="106"/>
      <c r="AC101" s="107"/>
      <c r="AD101" s="105" t="e">
        <f t="shared" si="9"/>
        <v>#N/A</v>
      </c>
      <c r="AE101" s="106"/>
      <c r="AF101" s="107"/>
      <c r="AG101" s="105" t="e">
        <f t="shared" si="10"/>
        <v>#N/A</v>
      </c>
      <c r="AH101" s="106"/>
      <c r="AI101" s="107"/>
      <c r="AJ101" s="105" t="e">
        <f t="shared" si="11"/>
        <v>#N/A</v>
      </c>
      <c r="AK101" s="106"/>
      <c r="AL101" s="107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6" customFormat="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6"/>
      <c r="U102" s="36"/>
      <c r="V102" s="36"/>
      <c r="W102" s="36"/>
      <c r="X102" s="47" t="s">
        <v>242</v>
      </c>
      <c r="Y102" s="36"/>
      <c r="Z102" s="36"/>
      <c r="AA102" s="48"/>
      <c r="AB102" s="48"/>
      <c r="AC102" s="48"/>
      <c r="AD102" s="140">
        <f>SUMIF(AD94:AF101,"&gt;0",AD94:AF101)</f>
        <v>0</v>
      </c>
      <c r="AE102" s="141"/>
      <c r="AF102" s="142"/>
      <c r="AG102" s="140">
        <f>SUMIF(AG94:AI101,"&gt;0",AG94:AI101)</f>
        <v>0</v>
      </c>
      <c r="AH102" s="141"/>
      <c r="AI102" s="142"/>
      <c r="AJ102" s="140">
        <f>SUMIF(AJ94:AL101,"&gt;0",AJ94:AL101)</f>
        <v>0</v>
      </c>
      <c r="AK102" s="141"/>
      <c r="AL102" s="142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6" customFormat="1" ht="15">
      <c r="A103" s="132" t="s">
        <v>257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6" customFormat="1" ht="15">
      <c r="A104" s="132" t="s">
        <v>258</v>
      </c>
      <c r="B104" s="132"/>
      <c r="C104" s="132"/>
      <c r="D104" s="132"/>
      <c r="E104" s="132"/>
      <c r="F104" s="132"/>
      <c r="G104" s="132"/>
      <c r="H104" s="133" t="str">
        <f>SUBSTITUTE(PROPER(INDEX(n_4,MID(TEXT(AJ102,n0),1,1)+1)&amp;INDEX(n0x,MID(TEXT(AJ102,n0),2,1)+1,MID(TEXT(AJ102,n0),3,1)+1)&amp;IF(-MID(TEXT(AJ102,n0),1,3),"миллиард"&amp;VLOOKUP(MID(TEXT(AJ102,n0),3,1)*AND(MID(TEXT(AJ102,n0),2,1)-1),мил,2),"")&amp;INDEX(n_4,MID(TEXT(AJ102,n0),4,1)+1)&amp;INDEX(n0x,MID(TEXT(AJ102,n0),5,1)+1,MID(TEXT(AJ102,n0),6,1)+1)&amp;IF(-MID(TEXT(AJ102,n0),4,3),"миллион"&amp;VLOOKUP(MID(TEXT(AJ102,n0),6,1)*AND(MID(TEXT(AJ102,n0),5,1)-1),мил,2),"")&amp;INDEX(n_4,MID(TEXT(AJ102,n0),7,1)+1)&amp;INDEX(n1x,MID(TEXT(AJ102,n0),8,1)+1,MID(TEXT(AJ102,n0),9,1)+1)&amp;IF(-MID(TEXT(AJ102,n0),7,3),VLOOKUP(MID(TEXT(AJ102,n0),9,1)*AND(MID(TEXT(AJ102,n0),8,1)-1),тыс,2),"")&amp;INDEX(n_4,MID(TEXT(AJ102,n0),10,1)+1)&amp;INDEX(n0x,MID(TEXT(AJ102,n0),11,1)+1,MID(TEXT(AJ102,n0),12,1)+1)),"z"," ")&amp;IF(TRUNC(TEXT(AJ102,n0)),"","Ноль ")&amp;"рубл"&amp;VLOOKUP(MOD(MAX(MOD(MID(TEXT(AJ102,n0),11,2)-11,100),9),10),{0,"ь ";1,"я ";4,"ей "},2)&amp;RIGHT(TEXT(AJ102,n0),2)&amp;" копе"&amp;VLOOKUP(MOD(MAX(MOD(RIGHT(TEXT(AJ102,n0),2)-11,100),9),10),{0,"йка";1,"йки";4,"ек"},2)</f>
        <v>Ноль рублей 00 копеек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6" customFormat="1" ht="15">
      <c r="A105" s="36" t="s">
        <v>244</v>
      </c>
      <c r="B105" s="36"/>
      <c r="C105" s="36"/>
      <c r="D105" s="36"/>
      <c r="E105" s="36"/>
      <c r="F105" s="36"/>
      <c r="G105" s="36"/>
      <c r="H105" s="131" t="str">
        <f>SUBSTITUTE(PROPER(INDEX(n_4,MID(TEXT(AG102,n0),1,1)+1)&amp;INDEX(n0x,MID(TEXT(AG102,n0),2,1)+1,MID(TEXT(AG102,n0),3,1)+1)&amp;IF(-MID(TEXT(AG102,n0),1,3),"миллиард"&amp;VLOOKUP(MID(TEXT(AG102,n0),3,1)*AND(MID(TEXT(AG102,n0),2,1)-1),мил,2),"")&amp;INDEX(n_4,MID(TEXT(AG102,n0),4,1)+1)&amp;INDEX(n0x,MID(TEXT(AG102,n0),5,1)+1,MID(TEXT(AG102,n0),6,1)+1)&amp;IF(-MID(TEXT(AG102,n0),4,3),"миллион"&amp;VLOOKUP(MID(TEXT(AG102,n0),6,1)*AND(MID(TEXT(AG102,n0),5,1)-1),мил,2),"")&amp;INDEX(n_4,MID(TEXT(AG102,n0),7,1)+1)&amp;INDEX(n1x,MID(TEXT(AG102,n0),8,1)+1,MID(TEXT(AG102,n0),9,1)+1)&amp;IF(-MID(TEXT(AG102,n0),7,3),VLOOKUP(MID(TEXT(AG102,n0),9,1)*AND(MID(TEXT(AG102,n0),8,1)-1),тыс,2),"")&amp;INDEX(n_4,MID(TEXT(AG102,n0),10,1)+1)&amp;INDEX(n0x,MID(TEXT(AG102,n0),11,1)+1,MID(TEXT(AG102,n0),12,1)+1)),"z"," ")&amp;IF(TRUNC(TEXT(AG102,n0)),"","Ноль ")&amp;"рубл"&amp;VLOOKUP(MOD(MAX(MOD(MID(TEXT(AG102,n0),11,2)-11,100),9),10),{0,"ь ";1,"я ";4,"ей "},2)&amp;RIGHT(TEXT(AG102,n0),2)&amp;" копе"&amp;VLOOKUP(MOD(MAX(MOD(RIGHT(TEXT(AG102,n0),2)-11,100),9),10),{0,"йка";1,"йки";4,"ек"},2)</f>
        <v>Ноль рублей 00 копеек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6" customFormat="1" ht="15">
      <c r="A106" s="132" t="s">
        <v>259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6" customFormat="1" ht="15">
      <c r="A107" s="132" t="s">
        <v>260</v>
      </c>
      <c r="B107" s="132"/>
      <c r="C107" s="132"/>
      <c r="D107" s="132"/>
      <c r="E107" s="132"/>
      <c r="F107" s="132"/>
      <c r="G107" s="132"/>
      <c r="H107" s="132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55"/>
      <c r="AE107" s="55"/>
      <c r="AF107" s="55"/>
      <c r="AG107" s="55"/>
      <c r="AH107" s="55"/>
      <c r="AI107" s="55"/>
      <c r="AJ107" s="55"/>
      <c r="AK107" s="55"/>
      <c r="AL107" s="55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6" customFormat="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6" customFormat="1" ht="15">
      <c r="A109" s="134" t="s">
        <v>249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36"/>
      <c r="N109" s="36"/>
      <c r="O109" s="36"/>
      <c r="P109" s="36"/>
      <c r="Q109" s="36"/>
      <c r="R109" s="36"/>
      <c r="S109" s="37"/>
      <c r="T109" s="37"/>
      <c r="U109" s="36"/>
      <c r="V109" s="36"/>
      <c r="W109" s="36"/>
      <c r="X109" s="36"/>
      <c r="Y109" s="41" t="s">
        <v>231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6" customFormat="1" ht="32.25" customHeight="1">
      <c r="A110" s="135" t="str">
        <f>A73</f>
        <v>Начальник Гродненского областного 
управления Госпромнадзора
___________________________ А.П.Бортник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37"/>
      <c r="U110" s="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6" customFormat="1" ht="30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37"/>
      <c r="U111" s="36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6" customFormat="1" ht="27.75" customHeight="1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37"/>
      <c r="U112" s="36"/>
      <c r="V112" s="36"/>
      <c r="W112" s="36"/>
      <c r="X112" s="36"/>
      <c r="Y112" s="36"/>
      <c r="Z112" s="36"/>
      <c r="AA112" s="61" t="s">
        <v>261</v>
      </c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6" customFormat="1" ht="15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37"/>
      <c r="U113" s="36"/>
      <c r="V113" s="138"/>
      <c r="W113" s="138"/>
      <c r="X113" s="138"/>
      <c r="Y113" s="138"/>
      <c r="Z113" s="138"/>
      <c r="AA113" s="138"/>
      <c r="AB113" s="138"/>
      <c r="AC113" s="138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6" customFormat="1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6"/>
      <c r="V114" s="36" t="s">
        <v>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62" t="s">
        <v>262</v>
      </c>
      <c r="AH114" s="36"/>
      <c r="AI114" s="36"/>
      <c r="AJ114" s="36"/>
      <c r="AK114" s="36"/>
      <c r="AL114" s="36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6" customFormat="1" ht="15">
      <c r="A115" s="36"/>
      <c r="B115" s="36"/>
      <c r="C115" s="36"/>
      <c r="D115" s="36"/>
      <c r="E115" s="36" t="s">
        <v>248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6"/>
      <c r="V115" s="36"/>
      <c r="W115" s="36"/>
      <c r="X115" s="36"/>
      <c r="Y115" s="36"/>
      <c r="AA115" s="36"/>
      <c r="AB115" s="36" t="s">
        <v>248</v>
      </c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5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45"/>
      <c r="T116" s="4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46"/>
      <c r="BB116" s="46"/>
      <c r="BC116" s="46"/>
    </row>
    <row r="117" spans="1:52" ht="6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45"/>
      <c r="T117" s="4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</row>
    <row r="118" spans="1:52" ht="3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45"/>
      <c r="T118" s="4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</row>
    <row r="119" spans="1:52" ht="1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45"/>
      <c r="T119" s="4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18"/>
      <c r="AO119" s="18"/>
      <c r="AP119" s="80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</row>
    <row r="120" spans="1:52" ht="6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80"/>
      <c r="AP120" s="80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85"/>
      <c r="V121" s="85"/>
      <c r="W121" s="85"/>
      <c r="X121" s="85"/>
      <c r="Y121" s="85"/>
      <c r="Z121" s="85"/>
      <c r="AA121" s="85"/>
      <c r="AB121" s="85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17"/>
      <c r="AN121" s="80"/>
      <c r="AO121" s="80"/>
      <c r="AP121" s="80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</row>
    <row r="122" spans="1:52" ht="15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81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80"/>
      <c r="AO122" s="80"/>
      <c r="AP122" s="80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</row>
    <row r="123" spans="1:52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85"/>
      <c r="N123" s="85"/>
      <c r="O123" s="85"/>
      <c r="P123" s="85"/>
      <c r="Q123" s="85"/>
      <c r="R123" s="85"/>
      <c r="S123" s="85"/>
      <c r="T123" s="85"/>
      <c r="U123" s="85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80"/>
      <c r="AO123" s="80"/>
      <c r="AP123" s="80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</row>
    <row r="124" spans="1:52" ht="15">
      <c r="A124" s="17"/>
      <c r="B124" s="86"/>
      <c r="C124" s="86"/>
      <c r="D124" s="86"/>
      <c r="E124" s="86"/>
      <c r="F124" s="86"/>
      <c r="G124" s="86"/>
      <c r="H124" s="82"/>
      <c r="I124" s="82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82"/>
      <c r="AG124" s="82"/>
      <c r="AH124" s="82"/>
      <c r="AI124" s="82"/>
      <c r="AJ124" s="82"/>
      <c r="AK124" s="82"/>
      <c r="AL124" s="82"/>
      <c r="AM124" s="17"/>
      <c r="AN124" s="80"/>
      <c r="AO124" s="80"/>
      <c r="AP124" s="80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</row>
    <row r="125" spans="1:5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80"/>
      <c r="AO125" s="80"/>
      <c r="AP125" s="80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ht="15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17"/>
      <c r="AN126" s="80"/>
      <c r="AO126" s="80"/>
      <c r="AP126" s="80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24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17"/>
      <c r="AN127" s="80"/>
      <c r="AO127" s="80"/>
      <c r="AP127" s="80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0" ht="6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80"/>
      <c r="AO128" s="80"/>
      <c r="AP128" s="80"/>
      <c r="AQ128" s="18"/>
      <c r="AR128" s="18"/>
      <c r="AS128" s="18"/>
      <c r="AT128" s="18"/>
      <c r="AU128" s="18"/>
      <c r="AV128" s="18"/>
      <c r="AW128" s="18"/>
      <c r="AX128" s="18"/>
    </row>
    <row r="129" spans="1:50" ht="14.25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90"/>
      <c r="N129" s="90"/>
      <c r="O129" s="90"/>
      <c r="P129" s="89"/>
      <c r="Q129" s="89"/>
      <c r="R129" s="89"/>
      <c r="S129" s="89"/>
      <c r="T129" s="89"/>
      <c r="U129" s="89"/>
      <c r="V129" s="91"/>
      <c r="W129" s="91"/>
      <c r="X129" s="91"/>
      <c r="Y129" s="91"/>
      <c r="Z129" s="91"/>
      <c r="AA129" s="91"/>
      <c r="AB129" s="91"/>
      <c r="AC129" s="91"/>
      <c r="AD129" s="91"/>
      <c r="AE129" s="89"/>
      <c r="AF129" s="89"/>
      <c r="AG129" s="89"/>
      <c r="AH129" s="89"/>
      <c r="AI129" s="89"/>
      <c r="AJ129" s="89"/>
      <c r="AK129" s="89"/>
      <c r="AL129" s="89"/>
      <c r="AM129" s="17"/>
      <c r="AN129" s="80"/>
      <c r="AO129" s="80"/>
      <c r="AP129" s="80"/>
      <c r="AQ129" s="18"/>
      <c r="AR129" s="18"/>
      <c r="AS129" s="18"/>
      <c r="AT129" s="18"/>
      <c r="AU129" s="18"/>
      <c r="AV129" s="18"/>
      <c r="AW129" s="18"/>
      <c r="AX129" s="18"/>
    </row>
    <row r="130" spans="1:50" ht="1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3"/>
      <c r="N130" s="93"/>
      <c r="O130" s="93"/>
      <c r="P130" s="92"/>
      <c r="Q130" s="92"/>
      <c r="R130" s="92"/>
      <c r="S130" s="92"/>
      <c r="T130" s="92"/>
      <c r="U130" s="92"/>
      <c r="V130" s="94"/>
      <c r="W130" s="94"/>
      <c r="X130" s="94"/>
      <c r="Y130" s="94"/>
      <c r="Z130" s="94"/>
      <c r="AA130" s="94"/>
      <c r="AB130" s="94"/>
      <c r="AC130" s="94"/>
      <c r="AD130" s="94"/>
      <c r="AE130" s="92"/>
      <c r="AF130" s="92"/>
      <c r="AG130" s="92"/>
      <c r="AH130" s="92"/>
      <c r="AI130" s="92"/>
      <c r="AJ130" s="92"/>
      <c r="AK130" s="92"/>
      <c r="AL130" s="92"/>
      <c r="AM130" s="17"/>
      <c r="AN130" s="80"/>
      <c r="AO130" s="80"/>
      <c r="AP130" s="80"/>
      <c r="AQ130" s="18"/>
      <c r="AR130" s="18"/>
      <c r="AS130" s="18"/>
      <c r="AT130" s="18"/>
      <c r="AU130" s="18"/>
      <c r="AV130" s="18"/>
      <c r="AW130" s="18"/>
      <c r="AX130" s="18"/>
    </row>
    <row r="131" spans="1:50" ht="15">
      <c r="A131" s="95"/>
      <c r="B131" s="92"/>
      <c r="C131" s="92"/>
      <c r="D131" s="92"/>
      <c r="E131" s="92"/>
      <c r="F131" s="95"/>
      <c r="G131" s="92"/>
      <c r="H131" s="92"/>
      <c r="I131" s="92"/>
      <c r="J131" s="92"/>
      <c r="K131" s="95"/>
      <c r="L131" s="92"/>
      <c r="M131" s="96"/>
      <c r="N131" s="93"/>
      <c r="O131" s="93"/>
      <c r="P131" s="95"/>
      <c r="Q131" s="92"/>
      <c r="R131" s="92"/>
      <c r="S131" s="92"/>
      <c r="T131" s="92"/>
      <c r="U131" s="92"/>
      <c r="V131" s="97"/>
      <c r="W131" s="94"/>
      <c r="X131" s="94"/>
      <c r="Y131" s="94"/>
      <c r="Z131" s="94"/>
      <c r="AA131" s="94"/>
      <c r="AB131" s="94"/>
      <c r="AC131" s="94"/>
      <c r="AD131" s="94"/>
      <c r="AE131" s="95"/>
      <c r="AF131" s="92"/>
      <c r="AG131" s="92"/>
      <c r="AH131" s="92"/>
      <c r="AI131" s="92"/>
      <c r="AJ131" s="95"/>
      <c r="AK131" s="92"/>
      <c r="AL131" s="92"/>
      <c r="AM131" s="17"/>
      <c r="AN131" s="80"/>
      <c r="AO131" s="80"/>
      <c r="AP131" s="80"/>
      <c r="AQ131" s="18"/>
      <c r="AR131" s="18"/>
      <c r="AS131" s="18"/>
      <c r="AT131" s="18"/>
      <c r="AU131" s="18"/>
      <c r="AV131" s="18"/>
      <c r="AW131" s="18"/>
      <c r="AX131" s="18"/>
    </row>
    <row r="132" spans="1:50" ht="15">
      <c r="A132" s="95"/>
      <c r="B132" s="92"/>
      <c r="C132" s="92"/>
      <c r="D132" s="92"/>
      <c r="E132" s="92"/>
      <c r="F132" s="95"/>
      <c r="G132" s="92"/>
      <c r="H132" s="92"/>
      <c r="I132" s="92"/>
      <c r="J132" s="92"/>
      <c r="K132" s="95"/>
      <c r="L132" s="92"/>
      <c r="M132" s="96"/>
      <c r="N132" s="93"/>
      <c r="O132" s="93"/>
      <c r="P132" s="95"/>
      <c r="Q132" s="92"/>
      <c r="R132" s="92"/>
      <c r="S132" s="92"/>
      <c r="T132" s="92"/>
      <c r="U132" s="92"/>
      <c r="V132" s="97"/>
      <c r="W132" s="94"/>
      <c r="X132" s="94"/>
      <c r="Y132" s="94"/>
      <c r="Z132" s="94"/>
      <c r="AA132" s="94"/>
      <c r="AB132" s="94"/>
      <c r="AC132" s="94"/>
      <c r="AD132" s="94"/>
      <c r="AE132" s="95"/>
      <c r="AF132" s="92"/>
      <c r="AG132" s="92"/>
      <c r="AH132" s="92"/>
      <c r="AI132" s="92"/>
      <c r="AJ132" s="95"/>
      <c r="AK132" s="92"/>
      <c r="AL132" s="92"/>
      <c r="AM132" s="17"/>
      <c r="AN132" s="80"/>
      <c r="AO132" s="80"/>
      <c r="AP132" s="80"/>
      <c r="AQ132" s="18"/>
      <c r="AR132" s="18"/>
      <c r="AS132" s="18"/>
      <c r="AT132" s="18"/>
      <c r="AU132" s="18"/>
      <c r="AV132" s="18"/>
      <c r="AW132" s="18"/>
      <c r="AX132" s="18"/>
    </row>
    <row r="133" spans="1:50" ht="15">
      <c r="A133" s="95"/>
      <c r="B133" s="92"/>
      <c r="C133" s="92"/>
      <c r="D133" s="92"/>
      <c r="E133" s="92"/>
      <c r="F133" s="95"/>
      <c r="G133" s="92"/>
      <c r="H133" s="92"/>
      <c r="I133" s="92"/>
      <c r="J133" s="92"/>
      <c r="K133" s="95"/>
      <c r="L133" s="92"/>
      <c r="M133" s="96"/>
      <c r="N133" s="93"/>
      <c r="O133" s="93"/>
      <c r="P133" s="95"/>
      <c r="Q133" s="92"/>
      <c r="R133" s="92"/>
      <c r="S133" s="92"/>
      <c r="T133" s="92"/>
      <c r="U133" s="92"/>
      <c r="V133" s="97"/>
      <c r="W133" s="94"/>
      <c r="X133" s="94"/>
      <c r="Y133" s="94"/>
      <c r="Z133" s="94"/>
      <c r="AA133" s="94"/>
      <c r="AB133" s="94"/>
      <c r="AC133" s="94"/>
      <c r="AD133" s="94"/>
      <c r="AE133" s="95"/>
      <c r="AF133" s="92"/>
      <c r="AG133" s="92"/>
      <c r="AH133" s="92"/>
      <c r="AI133" s="92"/>
      <c r="AJ133" s="95"/>
      <c r="AK133" s="92"/>
      <c r="AL133" s="92"/>
      <c r="AM133" s="17"/>
      <c r="AN133" s="80"/>
      <c r="AO133" s="80"/>
      <c r="AP133" s="80"/>
      <c r="AQ133" s="18"/>
      <c r="AR133" s="18"/>
      <c r="AS133" s="18"/>
      <c r="AT133" s="18"/>
      <c r="AU133" s="18"/>
      <c r="AV133" s="18"/>
      <c r="AW133" s="18"/>
      <c r="AX133" s="18"/>
    </row>
    <row r="134" spans="1:50" ht="15">
      <c r="A134" s="95"/>
      <c r="B134" s="92"/>
      <c r="C134" s="92"/>
      <c r="D134" s="92"/>
      <c r="E134" s="92"/>
      <c r="F134" s="95"/>
      <c r="G134" s="92"/>
      <c r="H134" s="92"/>
      <c r="I134" s="92"/>
      <c r="J134" s="92"/>
      <c r="K134" s="95"/>
      <c r="L134" s="92"/>
      <c r="M134" s="96"/>
      <c r="N134" s="93"/>
      <c r="O134" s="93"/>
      <c r="P134" s="95"/>
      <c r="Q134" s="92"/>
      <c r="R134" s="92"/>
      <c r="S134" s="92"/>
      <c r="T134" s="92"/>
      <c r="U134" s="92"/>
      <c r="V134" s="97"/>
      <c r="W134" s="94"/>
      <c r="X134" s="94"/>
      <c r="Y134" s="94"/>
      <c r="Z134" s="94"/>
      <c r="AA134" s="94"/>
      <c r="AB134" s="94"/>
      <c r="AC134" s="94"/>
      <c r="AD134" s="94"/>
      <c r="AE134" s="95"/>
      <c r="AF134" s="92"/>
      <c r="AG134" s="92"/>
      <c r="AH134" s="92"/>
      <c r="AI134" s="92"/>
      <c r="AJ134" s="95"/>
      <c r="AK134" s="92"/>
      <c r="AL134" s="92"/>
      <c r="AM134" s="17"/>
      <c r="AN134" s="80"/>
      <c r="AO134" s="80"/>
      <c r="AP134" s="80"/>
      <c r="AQ134" s="18"/>
      <c r="AR134" s="18"/>
      <c r="AS134" s="18"/>
      <c r="AT134" s="18"/>
      <c r="AU134" s="18"/>
      <c r="AV134" s="18"/>
      <c r="AW134" s="18"/>
      <c r="AX134" s="18"/>
    </row>
    <row r="135" spans="1:50" ht="15">
      <c r="A135" s="95"/>
      <c r="B135" s="92"/>
      <c r="C135" s="92"/>
      <c r="D135" s="92"/>
      <c r="E135" s="92"/>
      <c r="F135" s="95"/>
      <c r="G135" s="92"/>
      <c r="H135" s="92"/>
      <c r="I135" s="92"/>
      <c r="J135" s="92"/>
      <c r="K135" s="95"/>
      <c r="L135" s="92"/>
      <c r="M135" s="96"/>
      <c r="N135" s="93"/>
      <c r="O135" s="93"/>
      <c r="P135" s="95"/>
      <c r="Q135" s="92"/>
      <c r="R135" s="92"/>
      <c r="S135" s="92"/>
      <c r="T135" s="92"/>
      <c r="U135" s="92"/>
      <c r="V135" s="97"/>
      <c r="W135" s="94"/>
      <c r="X135" s="94"/>
      <c r="Y135" s="94"/>
      <c r="Z135" s="94"/>
      <c r="AA135" s="94"/>
      <c r="AB135" s="94"/>
      <c r="AC135" s="94"/>
      <c r="AD135" s="94"/>
      <c r="AE135" s="95"/>
      <c r="AF135" s="92"/>
      <c r="AG135" s="92"/>
      <c r="AH135" s="92"/>
      <c r="AI135" s="92"/>
      <c r="AJ135" s="95"/>
      <c r="AK135" s="92"/>
      <c r="AL135" s="92"/>
      <c r="AM135" s="17"/>
      <c r="AN135" s="80"/>
      <c r="AO135" s="80"/>
      <c r="AP135" s="80"/>
      <c r="AQ135" s="18"/>
      <c r="AR135" s="18"/>
      <c r="AS135" s="18"/>
      <c r="AT135" s="18"/>
      <c r="AU135" s="18"/>
      <c r="AV135" s="18"/>
      <c r="AW135" s="18"/>
      <c r="AX135" s="18"/>
    </row>
    <row r="136" spans="1:50" ht="15">
      <c r="A136" s="95"/>
      <c r="B136" s="92"/>
      <c r="C136" s="92"/>
      <c r="D136" s="92"/>
      <c r="E136" s="92"/>
      <c r="F136" s="95"/>
      <c r="G136" s="92"/>
      <c r="H136" s="92"/>
      <c r="I136" s="92"/>
      <c r="J136" s="92"/>
      <c r="K136" s="95"/>
      <c r="L136" s="92"/>
      <c r="M136" s="96"/>
      <c r="N136" s="93"/>
      <c r="O136" s="93"/>
      <c r="P136" s="95"/>
      <c r="Q136" s="92"/>
      <c r="R136" s="92"/>
      <c r="S136" s="92"/>
      <c r="T136" s="92"/>
      <c r="U136" s="92"/>
      <c r="V136" s="97"/>
      <c r="W136" s="94"/>
      <c r="X136" s="94"/>
      <c r="Y136" s="94"/>
      <c r="Z136" s="94"/>
      <c r="AA136" s="94"/>
      <c r="AB136" s="94"/>
      <c r="AC136" s="94"/>
      <c r="AD136" s="94"/>
      <c r="AE136" s="95"/>
      <c r="AF136" s="92"/>
      <c r="AG136" s="92"/>
      <c r="AH136" s="92"/>
      <c r="AI136" s="92"/>
      <c r="AJ136" s="95"/>
      <c r="AK136" s="92"/>
      <c r="AL136" s="92"/>
      <c r="AM136" s="17"/>
      <c r="AN136" s="80"/>
      <c r="AO136" s="80"/>
      <c r="AP136" s="80"/>
      <c r="AQ136" s="18"/>
      <c r="AR136" s="18"/>
      <c r="AS136" s="18"/>
      <c r="AT136" s="18"/>
      <c r="AU136" s="18"/>
      <c r="AV136" s="18"/>
      <c r="AW136" s="18"/>
      <c r="AX136" s="18"/>
    </row>
    <row r="137" spans="1:50" ht="15">
      <c r="A137" s="95"/>
      <c r="B137" s="92"/>
      <c r="C137" s="92"/>
      <c r="D137" s="92"/>
      <c r="E137" s="92"/>
      <c r="F137" s="95"/>
      <c r="G137" s="92"/>
      <c r="H137" s="92"/>
      <c r="I137" s="92"/>
      <c r="J137" s="92"/>
      <c r="K137" s="95"/>
      <c r="L137" s="92"/>
      <c r="M137" s="96"/>
      <c r="N137" s="93"/>
      <c r="O137" s="93"/>
      <c r="P137" s="95"/>
      <c r="Q137" s="92"/>
      <c r="R137" s="92"/>
      <c r="S137" s="92"/>
      <c r="T137" s="92"/>
      <c r="U137" s="92"/>
      <c r="V137" s="97"/>
      <c r="W137" s="94"/>
      <c r="X137" s="94"/>
      <c r="Y137" s="94"/>
      <c r="Z137" s="94"/>
      <c r="AA137" s="94"/>
      <c r="AB137" s="94"/>
      <c r="AC137" s="94"/>
      <c r="AD137" s="94"/>
      <c r="AE137" s="95"/>
      <c r="AF137" s="92"/>
      <c r="AG137" s="92"/>
      <c r="AH137" s="92"/>
      <c r="AI137" s="92"/>
      <c r="AJ137" s="95"/>
      <c r="AK137" s="92"/>
      <c r="AL137" s="92"/>
      <c r="AM137" s="17"/>
      <c r="AN137" s="80"/>
      <c r="AO137" s="80"/>
      <c r="AP137" s="80"/>
      <c r="AQ137" s="18"/>
      <c r="AR137" s="18"/>
      <c r="AS137" s="18"/>
      <c r="AT137" s="18"/>
      <c r="AU137" s="18"/>
      <c r="AV137" s="18"/>
      <c r="AW137" s="18"/>
      <c r="AX137" s="18"/>
    </row>
    <row r="138" spans="1:5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80"/>
      <c r="AO138" s="80"/>
      <c r="AP138" s="80"/>
      <c r="AQ138" s="18"/>
      <c r="AR138" s="18"/>
      <c r="AS138" s="18"/>
      <c r="AT138" s="18"/>
      <c r="AU138" s="18"/>
      <c r="AV138" s="18"/>
      <c r="AW138" s="18"/>
      <c r="AX138" s="18"/>
    </row>
    <row r="139" spans="1:50" ht="15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80"/>
      <c r="AO139" s="80"/>
      <c r="AP139" s="80"/>
      <c r="AQ139" s="18"/>
      <c r="AR139" s="18"/>
      <c r="AS139" s="18"/>
      <c r="AT139" s="18"/>
      <c r="AU139" s="18"/>
      <c r="AV139" s="18"/>
      <c r="AW139" s="18"/>
      <c r="AX139" s="18"/>
    </row>
    <row r="140" spans="1:50" ht="1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17"/>
      <c r="AL140" s="17"/>
      <c r="AM140" s="17"/>
      <c r="AN140" s="80"/>
      <c r="AO140" s="80"/>
      <c r="AP140" s="80"/>
      <c r="AQ140" s="18"/>
      <c r="AR140" s="18"/>
      <c r="AS140" s="18"/>
      <c r="AT140" s="18"/>
      <c r="AU140" s="18"/>
      <c r="AV140" s="18"/>
      <c r="AW140" s="18"/>
      <c r="AX140" s="18"/>
    </row>
    <row r="141" spans="1:50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80"/>
      <c r="AO141" s="80"/>
      <c r="AP141" s="80"/>
      <c r="AQ141" s="18"/>
      <c r="AR141" s="18"/>
      <c r="AS141" s="18"/>
      <c r="AT141" s="18"/>
      <c r="AU141" s="18"/>
      <c r="AV141" s="18"/>
      <c r="AW141" s="18"/>
      <c r="AX141" s="18"/>
    </row>
    <row r="142" spans="1:50" ht="15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17"/>
      <c r="AL142" s="17"/>
      <c r="AM142" s="17"/>
      <c r="AN142" s="80"/>
      <c r="AO142" s="80"/>
      <c r="AP142" s="80"/>
      <c r="AQ142" s="18"/>
      <c r="AR142" s="18"/>
      <c r="AS142" s="18"/>
      <c r="AT142" s="18"/>
      <c r="AU142" s="18"/>
      <c r="AV142" s="18"/>
      <c r="AW142" s="18"/>
      <c r="AX142" s="18"/>
    </row>
    <row r="143" spans="1:50" ht="15.75">
      <c r="A143" s="17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80"/>
      <c r="AO143" s="80"/>
      <c r="AP143" s="80"/>
      <c r="AQ143" s="18"/>
      <c r="AR143" s="18"/>
      <c r="AS143" s="18"/>
      <c r="AT143" s="18"/>
      <c r="AU143" s="18"/>
      <c r="AV143" s="18"/>
      <c r="AW143" s="18"/>
      <c r="AX143" s="18"/>
    </row>
    <row r="144" spans="1:53" ht="15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80"/>
      <c r="AO144" s="80"/>
      <c r="AP144" s="80"/>
      <c r="AQ144" s="18"/>
      <c r="AR144" s="18"/>
      <c r="AS144" s="18"/>
      <c r="AT144" s="18"/>
      <c r="AU144" s="18"/>
      <c r="AV144" s="18"/>
      <c r="AW144" s="18"/>
      <c r="AX144" s="18"/>
      <c r="BA144" s="13" t="s">
        <v>266</v>
      </c>
    </row>
    <row r="145" spans="1:53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80"/>
      <c r="AO145" s="80"/>
      <c r="AP145" s="80"/>
      <c r="AQ145" s="18"/>
      <c r="AR145" s="18"/>
      <c r="AS145" s="18"/>
      <c r="AT145" s="18"/>
      <c r="AU145" s="18"/>
      <c r="AV145" s="18"/>
      <c r="AW145" s="18"/>
      <c r="AX145" s="18"/>
      <c r="BA145" s="13" t="s">
        <v>267</v>
      </c>
    </row>
    <row r="146" spans="1:50" ht="15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17"/>
      <c r="AN146" s="80"/>
      <c r="AO146" s="80"/>
      <c r="AP146" s="80"/>
      <c r="AQ146" s="18"/>
      <c r="AR146" s="18"/>
      <c r="AS146" s="18"/>
      <c r="AT146" s="18"/>
      <c r="AU146" s="18"/>
      <c r="AV146" s="18"/>
      <c r="AW146" s="18"/>
      <c r="AX146" s="18"/>
    </row>
    <row r="147" spans="1:50" ht="18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80"/>
      <c r="AO147" s="80"/>
      <c r="AP147" s="80"/>
      <c r="AQ147" s="18"/>
      <c r="AR147" s="18"/>
      <c r="AS147" s="18"/>
      <c r="AT147" s="18"/>
      <c r="AU147" s="18"/>
      <c r="AV147" s="18"/>
      <c r="AW147" s="18"/>
      <c r="AX147" s="18"/>
    </row>
    <row r="148" spans="1:50" ht="53.25" customHeight="1">
      <c r="A148" s="101"/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7"/>
      <c r="AN148" s="80"/>
      <c r="AO148" s="80"/>
      <c r="AP148" s="80"/>
      <c r="AQ148" s="18"/>
      <c r="AR148" s="18"/>
      <c r="AS148" s="18"/>
      <c r="AT148" s="18"/>
      <c r="AU148" s="18"/>
      <c r="AV148" s="18"/>
      <c r="AW148" s="18"/>
      <c r="AX148" s="18"/>
    </row>
    <row r="149" spans="1:50" ht="103.5" customHeight="1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70"/>
      <c r="AK149" s="70"/>
      <c r="AL149" s="70"/>
      <c r="AM149" s="17"/>
      <c r="AN149" s="80"/>
      <c r="AO149" s="80"/>
      <c r="AP149" s="80"/>
      <c r="AQ149" s="18"/>
      <c r="AR149" s="18"/>
      <c r="AS149" s="18"/>
      <c r="AT149" s="18"/>
      <c r="AU149" s="18"/>
      <c r="AV149" s="18"/>
      <c r="AW149" s="18"/>
      <c r="AX149" s="18"/>
    </row>
    <row r="150" spans="1:50" ht="1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70"/>
      <c r="AK150" s="70"/>
      <c r="AL150" s="70"/>
      <c r="AM150" s="17"/>
      <c r="AN150" s="80"/>
      <c r="AO150" s="80"/>
      <c r="AP150" s="80"/>
      <c r="AQ150" s="18"/>
      <c r="AR150" s="18"/>
      <c r="AS150" s="18"/>
      <c r="AT150" s="18"/>
      <c r="AU150" s="18"/>
      <c r="AV150" s="18"/>
      <c r="AW150" s="18"/>
      <c r="AX150" s="18"/>
    </row>
    <row r="151" spans="1:50" ht="1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70"/>
      <c r="AK151" s="70"/>
      <c r="AL151" s="70"/>
      <c r="AM151" s="17"/>
      <c r="AN151" s="80"/>
      <c r="AO151" s="80"/>
      <c r="AP151" s="80"/>
      <c r="AQ151" s="18"/>
      <c r="AR151" s="18"/>
      <c r="AS151" s="18"/>
      <c r="AT151" s="18"/>
      <c r="AU151" s="18"/>
      <c r="AV151" s="18"/>
      <c r="AW151" s="18"/>
      <c r="AX151" s="18"/>
    </row>
    <row r="152" spans="1:50" ht="1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70"/>
      <c r="AK152" s="70"/>
      <c r="AL152" s="70"/>
      <c r="AM152" s="17"/>
      <c r="AN152" s="80"/>
      <c r="AO152" s="80"/>
      <c r="AP152" s="80"/>
      <c r="AQ152" s="18"/>
      <c r="AR152" s="18"/>
      <c r="AS152" s="18"/>
      <c r="AT152" s="18"/>
      <c r="AU152" s="18"/>
      <c r="AV152" s="18"/>
      <c r="AW152" s="18"/>
      <c r="AX152" s="18"/>
    </row>
    <row r="153" spans="1:50" ht="1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70"/>
      <c r="AK153" s="70"/>
      <c r="AL153" s="70"/>
      <c r="AM153" s="17"/>
      <c r="AN153" s="80"/>
      <c r="AO153" s="80"/>
      <c r="AP153" s="80"/>
      <c r="AQ153" s="18"/>
      <c r="AR153" s="18"/>
      <c r="AS153" s="18"/>
      <c r="AT153" s="18"/>
      <c r="AU153" s="18"/>
      <c r="AV153" s="18"/>
      <c r="AW153" s="18"/>
      <c r="AX153" s="18"/>
    </row>
    <row r="154" spans="1:50" ht="1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70"/>
      <c r="AK154" s="70"/>
      <c r="AL154" s="70"/>
      <c r="AM154" s="17"/>
      <c r="AN154" s="80"/>
      <c r="AO154" s="80"/>
      <c r="AP154" s="80"/>
      <c r="AQ154" s="18"/>
      <c r="AR154" s="18"/>
      <c r="AS154" s="18"/>
      <c r="AT154" s="18"/>
      <c r="AU154" s="18"/>
      <c r="AV154" s="18"/>
      <c r="AW154" s="18"/>
      <c r="AX154" s="18"/>
    </row>
    <row r="155" spans="1:50" ht="1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70"/>
      <c r="AK155" s="70"/>
      <c r="AL155" s="70"/>
      <c r="AM155" s="17"/>
      <c r="AN155" s="80"/>
      <c r="AO155" s="80"/>
      <c r="AP155" s="80"/>
      <c r="AQ155" s="18"/>
      <c r="AR155" s="18"/>
      <c r="AS155" s="18"/>
      <c r="AT155" s="18"/>
      <c r="AU155" s="18"/>
      <c r="AV155" s="18"/>
      <c r="AW155" s="18"/>
      <c r="AX155" s="18"/>
    </row>
    <row r="156" spans="1:50" ht="1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70"/>
      <c r="AK156" s="70"/>
      <c r="AL156" s="70"/>
      <c r="AM156" s="17"/>
      <c r="AN156" s="80"/>
      <c r="AO156" s="80"/>
      <c r="AP156" s="80"/>
      <c r="AQ156" s="18"/>
      <c r="AR156" s="18"/>
      <c r="AS156" s="18"/>
      <c r="AT156" s="18"/>
      <c r="AU156" s="18"/>
      <c r="AV156" s="18"/>
      <c r="AW156" s="18"/>
      <c r="AX156" s="18"/>
    </row>
    <row r="157" spans="1:50" ht="15.75">
      <c r="A157" s="17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80"/>
      <c r="AO157" s="80"/>
      <c r="AP157" s="80"/>
      <c r="AQ157" s="18"/>
      <c r="AR157" s="18"/>
      <c r="AS157" s="18"/>
      <c r="AT157" s="18"/>
      <c r="AU157" s="18"/>
      <c r="AV157" s="18"/>
      <c r="AW157" s="18"/>
      <c r="AX157" s="18"/>
    </row>
    <row r="158" spans="1:50" ht="15">
      <c r="A158" s="17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17"/>
      <c r="AM158" s="17"/>
      <c r="AN158" s="80"/>
      <c r="AO158" s="80"/>
      <c r="AP158" s="80"/>
      <c r="AQ158" s="18"/>
      <c r="AR158" s="18"/>
      <c r="AS158" s="18"/>
      <c r="AT158" s="18"/>
      <c r="AU158" s="18"/>
      <c r="AV158" s="18"/>
      <c r="AW158" s="18"/>
      <c r="AX158" s="18"/>
    </row>
    <row r="159" spans="1:50" ht="18">
      <c r="A159" s="17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7"/>
      <c r="AN159" s="80"/>
      <c r="AO159" s="80"/>
      <c r="AP159" s="80"/>
      <c r="AQ159" s="18"/>
      <c r="AR159" s="18"/>
      <c r="AS159" s="18"/>
      <c r="AT159" s="18"/>
      <c r="AU159" s="18"/>
      <c r="AV159" s="18"/>
      <c r="AW159" s="18"/>
      <c r="AX159" s="18"/>
    </row>
    <row r="160" spans="1:50" ht="15.75">
      <c r="A160" s="17"/>
      <c r="B160" s="84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80"/>
      <c r="AO160" s="80"/>
      <c r="AP160" s="80"/>
      <c r="AQ160" s="18"/>
      <c r="AR160" s="18"/>
      <c r="AS160" s="18"/>
      <c r="AT160" s="18"/>
      <c r="AU160" s="18"/>
      <c r="AV160" s="18"/>
      <c r="AW160" s="18"/>
      <c r="AX160" s="18"/>
    </row>
    <row r="161" spans="1:50" ht="15">
      <c r="A161" s="17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17"/>
      <c r="AM161" s="17"/>
      <c r="AN161" s="80"/>
      <c r="AO161" s="80"/>
      <c r="AP161" s="80"/>
      <c r="AQ161" s="18"/>
      <c r="AR161" s="18"/>
      <c r="AS161" s="18"/>
      <c r="AT161" s="18"/>
      <c r="AU161" s="18"/>
      <c r="AV161" s="18"/>
      <c r="AW161" s="18"/>
      <c r="AX161" s="18"/>
    </row>
    <row r="162" spans="1:50" ht="18">
      <c r="A162" s="17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7"/>
      <c r="AN162" s="80"/>
      <c r="AO162" s="80"/>
      <c r="AP162" s="80"/>
      <c r="AQ162" s="18"/>
      <c r="AR162" s="18"/>
      <c r="AS162" s="18"/>
      <c r="AT162" s="18"/>
      <c r="AU162" s="18"/>
      <c r="AV162" s="18"/>
      <c r="AW162" s="18"/>
      <c r="AX162" s="18"/>
    </row>
    <row r="163" spans="1:4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</sheetData>
  <sheetProtection password="CE28" sheet="1" formatCells="0" formatColumns="0" formatRows="0" selectLockedCells="1"/>
  <mergeCells count="259">
    <mergeCell ref="H22:L22"/>
    <mergeCell ref="M22:T22"/>
    <mergeCell ref="U22:Z22"/>
    <mergeCell ref="AA22:AE22"/>
    <mergeCell ref="AF22:AL22"/>
    <mergeCell ref="AF20:AL20"/>
    <mergeCell ref="B21:G21"/>
    <mergeCell ref="H21:L21"/>
    <mergeCell ref="M21:T21"/>
    <mergeCell ref="U21:Z21"/>
    <mergeCell ref="AA21:AE21"/>
    <mergeCell ref="AF21:AL21"/>
    <mergeCell ref="H19:L19"/>
    <mergeCell ref="M19:T19"/>
    <mergeCell ref="U19:Z19"/>
    <mergeCell ref="AA19:AE19"/>
    <mergeCell ref="AF19:AL19"/>
    <mergeCell ref="B20:G20"/>
    <mergeCell ref="H20:L20"/>
    <mergeCell ref="M20:T20"/>
    <mergeCell ref="U20:Z20"/>
    <mergeCell ref="AA20:AE20"/>
    <mergeCell ref="B18:G18"/>
    <mergeCell ref="H18:L18"/>
    <mergeCell ref="M18:T18"/>
    <mergeCell ref="U18:Z18"/>
    <mergeCell ref="AA18:AE18"/>
    <mergeCell ref="AF18:AL18"/>
    <mergeCell ref="B17:G17"/>
    <mergeCell ref="H17:L17"/>
    <mergeCell ref="M17:T17"/>
    <mergeCell ref="U17:Z17"/>
    <mergeCell ref="AA17:AE17"/>
    <mergeCell ref="AF17:AL17"/>
    <mergeCell ref="AF15:AL15"/>
    <mergeCell ref="B16:G16"/>
    <mergeCell ref="H16:L16"/>
    <mergeCell ref="M16:T16"/>
    <mergeCell ref="U16:Z16"/>
    <mergeCell ref="AA16:AE16"/>
    <mergeCell ref="AF16:AL16"/>
    <mergeCell ref="H14:L14"/>
    <mergeCell ref="M14:T14"/>
    <mergeCell ref="U14:Z14"/>
    <mergeCell ref="AA14:AE14"/>
    <mergeCell ref="AF14:AL14"/>
    <mergeCell ref="B15:G15"/>
    <mergeCell ref="H15:L15"/>
    <mergeCell ref="M15:T15"/>
    <mergeCell ref="U15:Z15"/>
    <mergeCell ref="AA15:AE15"/>
    <mergeCell ref="B19:G19"/>
    <mergeCell ref="B14:G14"/>
    <mergeCell ref="B37:H37"/>
    <mergeCell ref="I37:Q37"/>
    <mergeCell ref="B30:AL30"/>
    <mergeCell ref="B32:AL32"/>
    <mergeCell ref="B35:H35"/>
    <mergeCell ref="I35:Q35"/>
    <mergeCell ref="B33:AJ33"/>
    <mergeCell ref="B11:AL11"/>
    <mergeCell ref="B26:AL26"/>
    <mergeCell ref="B28:AJ28"/>
    <mergeCell ref="I36:Q36"/>
    <mergeCell ref="B23:AL23"/>
    <mergeCell ref="B29:AL29"/>
    <mergeCell ref="B27:AL27"/>
    <mergeCell ref="B25:AL25"/>
    <mergeCell ref="W12:X12"/>
    <mergeCell ref="R35:AL35"/>
    <mergeCell ref="R37:AL37"/>
    <mergeCell ref="AB53:AH53"/>
    <mergeCell ref="W6:AL6"/>
    <mergeCell ref="B10:AL10"/>
    <mergeCell ref="U40:AD40"/>
    <mergeCell ref="AE40:AL40"/>
    <mergeCell ref="A41:P45"/>
    <mergeCell ref="AE41:AK41"/>
    <mergeCell ref="B31:AL31"/>
    <mergeCell ref="X55:Z55"/>
    <mergeCell ref="AA55:AC55"/>
    <mergeCell ref="AD55:AF55"/>
    <mergeCell ref="AG55:AI55"/>
    <mergeCell ref="I49:AL49"/>
    <mergeCell ref="I50:AL50"/>
    <mergeCell ref="I51:AL51"/>
    <mergeCell ref="I52:AL52"/>
    <mergeCell ref="A53:R53"/>
    <mergeCell ref="U53:Z53"/>
    <mergeCell ref="AJ55:AL55"/>
    <mergeCell ref="A61:C61"/>
    <mergeCell ref="D61:W61"/>
    <mergeCell ref="X61:Z61"/>
    <mergeCell ref="AA61:AC61"/>
    <mergeCell ref="AD61:AF61"/>
    <mergeCell ref="AG61:AI61"/>
    <mergeCell ref="AJ61:AL61"/>
    <mergeCell ref="A55:C55"/>
    <mergeCell ref="D55:W55"/>
    <mergeCell ref="AD63:AF63"/>
    <mergeCell ref="AG63:AI63"/>
    <mergeCell ref="AJ63:AL63"/>
    <mergeCell ref="A62:C62"/>
    <mergeCell ref="D62:W62"/>
    <mergeCell ref="X62:Z62"/>
    <mergeCell ref="AA62:AC62"/>
    <mergeCell ref="AD62:AF62"/>
    <mergeCell ref="AG62:AI62"/>
    <mergeCell ref="AD64:AF64"/>
    <mergeCell ref="AG64:AI64"/>
    <mergeCell ref="AJ64:AL64"/>
    <mergeCell ref="A66:G66"/>
    <mergeCell ref="H66:AL66"/>
    <mergeCell ref="AJ62:AL62"/>
    <mergeCell ref="A63:C63"/>
    <mergeCell ref="D63:W63"/>
    <mergeCell ref="X63:Z63"/>
    <mergeCell ref="AA63:AC63"/>
    <mergeCell ref="A67:G67"/>
    <mergeCell ref="H67:AL67"/>
    <mergeCell ref="A69:AM69"/>
    <mergeCell ref="A70:AL70"/>
    <mergeCell ref="A71:AL71"/>
    <mergeCell ref="A73:T73"/>
    <mergeCell ref="U74:AE74"/>
    <mergeCell ref="AF74:AL74"/>
    <mergeCell ref="A76:K76"/>
    <mergeCell ref="R76:AL76"/>
    <mergeCell ref="A77:N86"/>
    <mergeCell ref="R77:AL78"/>
    <mergeCell ref="R80:AL81"/>
    <mergeCell ref="R82:AL82"/>
    <mergeCell ref="R83:AM86"/>
    <mergeCell ref="N87:R87"/>
    <mergeCell ref="S87:AD87"/>
    <mergeCell ref="B89:K89"/>
    <mergeCell ref="L89:T89"/>
    <mergeCell ref="W89:AD89"/>
    <mergeCell ref="B90:C90"/>
    <mergeCell ref="E90:K90"/>
    <mergeCell ref="A91:AL91"/>
    <mergeCell ref="A93:C93"/>
    <mergeCell ref="D93:W93"/>
    <mergeCell ref="X93:Z93"/>
    <mergeCell ref="AA93:AC93"/>
    <mergeCell ref="AD93:AF93"/>
    <mergeCell ref="AG93:AI93"/>
    <mergeCell ref="AJ93:AL93"/>
    <mergeCell ref="AG100:AI100"/>
    <mergeCell ref="AJ100:AL100"/>
    <mergeCell ref="A99:C99"/>
    <mergeCell ref="D99:W99"/>
    <mergeCell ref="X99:Z99"/>
    <mergeCell ref="AA99:AC99"/>
    <mergeCell ref="AD99:AF99"/>
    <mergeCell ref="AG99:AI99"/>
    <mergeCell ref="X101:Z101"/>
    <mergeCell ref="AA101:AC101"/>
    <mergeCell ref="AD101:AF101"/>
    <mergeCell ref="AG101:AI101"/>
    <mergeCell ref="AJ99:AL99"/>
    <mergeCell ref="A100:C100"/>
    <mergeCell ref="D100:W100"/>
    <mergeCell ref="X100:Z100"/>
    <mergeCell ref="AA100:AC100"/>
    <mergeCell ref="AD100:AF100"/>
    <mergeCell ref="A109:L109"/>
    <mergeCell ref="A110:S113"/>
    <mergeCell ref="V110:AL111"/>
    <mergeCell ref="V113:AC113"/>
    <mergeCell ref="AD113:AL113"/>
    <mergeCell ref="AD102:AF102"/>
    <mergeCell ref="AG102:AI102"/>
    <mergeCell ref="AJ102:AL102"/>
    <mergeCell ref="A103:AL103"/>
    <mergeCell ref="A104:G104"/>
    <mergeCell ref="AD56:AF56"/>
    <mergeCell ref="AG56:AI56"/>
    <mergeCell ref="AJ56:AL56"/>
    <mergeCell ref="H105:AL105"/>
    <mergeCell ref="A106:AL106"/>
    <mergeCell ref="A107:H107"/>
    <mergeCell ref="H104:AL104"/>
    <mergeCell ref="AJ101:AL101"/>
    <mergeCell ref="A101:C101"/>
    <mergeCell ref="D101:W101"/>
    <mergeCell ref="A57:C57"/>
    <mergeCell ref="D57:W57"/>
    <mergeCell ref="X57:Z57"/>
    <mergeCell ref="AA57:AC57"/>
    <mergeCell ref="AD57:AF57"/>
    <mergeCell ref="A1:AM2"/>
    <mergeCell ref="A56:C56"/>
    <mergeCell ref="D56:W56"/>
    <mergeCell ref="X56:Z56"/>
    <mergeCell ref="AA56:AC56"/>
    <mergeCell ref="AG57:AI57"/>
    <mergeCell ref="AJ57:AL57"/>
    <mergeCell ref="AJ58:AL58"/>
    <mergeCell ref="AJ59:AL59"/>
    <mergeCell ref="A58:C58"/>
    <mergeCell ref="D58:W58"/>
    <mergeCell ref="X58:Z58"/>
    <mergeCell ref="AA58:AC58"/>
    <mergeCell ref="AD58:AF58"/>
    <mergeCell ref="AG58:AI58"/>
    <mergeCell ref="D60:W60"/>
    <mergeCell ref="X60:Z60"/>
    <mergeCell ref="AA60:AC60"/>
    <mergeCell ref="AD60:AF60"/>
    <mergeCell ref="AG60:AI60"/>
    <mergeCell ref="X59:Z59"/>
    <mergeCell ref="AA59:AC59"/>
    <mergeCell ref="AD59:AF59"/>
    <mergeCell ref="AG59:AI59"/>
    <mergeCell ref="AJ60:AL60"/>
    <mergeCell ref="A59:C59"/>
    <mergeCell ref="D59:W59"/>
    <mergeCell ref="A94:C94"/>
    <mergeCell ref="D94:W94"/>
    <mergeCell ref="X94:Z94"/>
    <mergeCell ref="AA94:AC94"/>
    <mergeCell ref="AD94:AF94"/>
    <mergeCell ref="AG94:AI94"/>
    <mergeCell ref="A60:C60"/>
    <mergeCell ref="A95:C95"/>
    <mergeCell ref="D95:W95"/>
    <mergeCell ref="X95:Z95"/>
    <mergeCell ref="AA95:AC95"/>
    <mergeCell ref="AD95:AF95"/>
    <mergeCell ref="AG95:AI95"/>
    <mergeCell ref="D96:W96"/>
    <mergeCell ref="X96:Z96"/>
    <mergeCell ref="AA96:AC96"/>
    <mergeCell ref="AD96:AF96"/>
    <mergeCell ref="AG96:AI96"/>
    <mergeCell ref="AJ94:AL94"/>
    <mergeCell ref="AJ95:AL95"/>
    <mergeCell ref="AG98:AI98"/>
    <mergeCell ref="AJ96:AL96"/>
    <mergeCell ref="A97:C97"/>
    <mergeCell ref="D97:W97"/>
    <mergeCell ref="X97:Z97"/>
    <mergeCell ref="AA97:AC97"/>
    <mergeCell ref="AD97:AF97"/>
    <mergeCell ref="AG97:AI97"/>
    <mergeCell ref="AJ97:AL97"/>
    <mergeCell ref="A96:C96"/>
    <mergeCell ref="AJ98:AL98"/>
    <mergeCell ref="B24:AL24"/>
    <mergeCell ref="Y12:AG12"/>
    <mergeCell ref="O12:V12"/>
    <mergeCell ref="B12:N12"/>
    <mergeCell ref="A98:C98"/>
    <mergeCell ref="D98:W98"/>
    <mergeCell ref="X98:Z98"/>
    <mergeCell ref="AA98:AC98"/>
    <mergeCell ref="AD98:AF98"/>
    <mergeCell ref="B22:G22"/>
  </mergeCells>
  <dataValidations count="4">
    <dataValidation type="list" allowBlank="1" showInputMessage="1" showErrorMessage="1" sqref="O142:AJ142">
      <formula1>$BA$144:$BA$145</formula1>
    </dataValidation>
    <dataValidation type="list" allowBlank="1" showInputMessage="1" showErrorMessage="1" sqref="W6:AL6">
      <formula1>$BA$2:$BA$28</formula1>
    </dataValidation>
    <dataValidation type="list" allowBlank="1" showInputMessage="1" showErrorMessage="1" sqref="B15:F22">
      <formula1>$BA$31:$BA$32</formula1>
    </dataValidation>
    <dataValidation type="list" allowBlank="1" showInputMessage="1" showErrorMessage="1" sqref="A56:C63">
      <formula1>$BA$56:$BA$67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3" manualBreakCount="3">
    <brk id="38" max="38" man="1"/>
    <brk id="74" max="38" man="1"/>
    <brk id="115" max="38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402989.52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Четыреста две тысячи девятьсот восемьдесят девять рублей 52 копейки</v>
      </c>
    </row>
    <row r="19" spans="2:3" ht="12.75">
      <c r="B19" s="7">
        <f ca="1">ROUND((RAND()*10000000),2)</f>
        <v>5948796.05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девятьсот сорок восемь тысяч семьсот девяносто шесть рублей 05 копеек</v>
      </c>
    </row>
    <row r="20" spans="2:3" ht="12.75">
      <c r="B20" s="7">
        <f ca="1">ROUND((RAND()*100000000),2)</f>
        <v>12246606.39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Двенадцать миллионов двести сорок шесть тысяч шестьсот шесть рублей 39 копеек</v>
      </c>
    </row>
    <row r="21" spans="2:3" ht="12.75">
      <c r="B21" s="7">
        <f ca="1">ROUND((RAND()*1000000000),2)</f>
        <v>787171390.25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восемьдесят семь миллионов сто семьдесят одна тысяча триста девяносто рублей 25 копеек</v>
      </c>
    </row>
    <row r="22" spans="2:3" ht="12.75">
      <c r="B22" s="7">
        <f ca="1">ROUND((RAND()*1000000000000),2)</f>
        <v>377417092354.72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семьдесят семь миллиардов четыреста семнадцать миллионов девяносто две тысячи триста пятьдесят четыре рубля 72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2024-02-02T12:08:35Z</cp:lastPrinted>
  <dcterms:created xsi:type="dcterms:W3CDTF">2021-04-16T08:52:42Z</dcterms:created>
  <dcterms:modified xsi:type="dcterms:W3CDTF">2024-02-02T12:08:46Z</dcterms:modified>
  <cp:category/>
  <cp:version/>
  <cp:contentType/>
  <cp:contentStatus/>
</cp:coreProperties>
</file>