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15" windowWidth="14205" windowHeight="904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'Лист1'!$A$3:$AM$225</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46" authorId="0">
      <text>
        <r>
          <rPr>
            <sz val="9"/>
            <rFont val="Tahoma"/>
            <family val="2"/>
          </rPr>
          <t xml:space="preserve">
Заполняет Госпромнадзор при регистрации договора.
ВЫБРАТЬ АБРИВИАТУРУ ППО или ТУ
Номер автоматически переходит в акт и счет</t>
        </r>
      </text>
    </comment>
    <comment ref="A52"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и В ПРОТОКОЛ СОГЛАСОВАНИЯ ЦЕНЫ</t>
        </r>
      </text>
    </comment>
    <comment ref="A114" authorId="0">
      <text>
        <r>
          <rPr>
            <sz val="9"/>
            <rFont val="Tahoma"/>
            <family val="2"/>
          </rPr>
          <t>ДАННЫЕ АВТОМАТИЧЕСКИ ПОПАДАЮТ В АКТ И СЧЕТ</t>
        </r>
      </text>
    </comment>
    <comment ref="K117" authorId="0">
      <text>
        <r>
          <rPr>
            <sz val="9"/>
            <rFont val="Tahoma"/>
            <family val="2"/>
          </rPr>
          <t xml:space="preserve">
ДАННЫЕ АВТОМАТИЧЕСКИ ПОПАДАЮТ В АКТ И СЧЕТ</t>
        </r>
      </text>
    </comment>
    <comment ref="W6" authorId="0">
      <text>
        <r>
          <rPr>
            <sz val="9"/>
            <rFont val="Tahoma"/>
            <family val="2"/>
          </rPr>
          <t xml:space="preserve">
ВЫБРАТЬ ИЗ СПИСКА УПРАВЛЕНИЕ ПО МЕСТУ ОБРАЩЕНИЯ
</t>
        </r>
      </text>
    </comment>
    <comment ref="B35"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37"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C64" authorId="0">
      <text>
        <r>
          <rPr>
            <sz val="9"/>
            <rFont val="Tahoma"/>
            <family val="2"/>
          </rPr>
          <t xml:space="preserve">
ДАННЫЕ = ИЗ ТАБЛИЦЫ ЗАЯВЛЕНИЯ 
ПРИ НЕОБХОДИМОСТИ ИСПРАВИТЬ
ОТРЕГУЛИРОВАТЬ ВЫСОТУ СТРОКИ ДЛЯ ПОЛНОГО ОТОБРАЖЕНИЯ ТЕКСТА;
ЛИШНИЕ СТРОКИ СКРЫТЬ.
</t>
        </r>
      </text>
    </comment>
    <comment ref="AG145" authorId="0">
      <text>
        <r>
          <rPr>
            <sz val="9"/>
            <rFont val="Tahoma"/>
            <family val="2"/>
          </rPr>
          <t xml:space="preserve">
ЗАПОЛНЯЕТСЯ ГОСПРОМНАДЗОРОМ
УКАЗАТЬ КОЛИЧЕСТВО ЧАСОВ
</t>
        </r>
      </text>
    </comment>
    <comment ref="AD48" authorId="0">
      <text>
        <r>
          <rPr>
            <sz val="9"/>
            <rFont val="Tahoma"/>
            <family val="2"/>
          </rPr>
          <t xml:space="preserve">
ЗАПОЛНЯЕТСЯ ГОСПРОМНАДЗОРОМ, АВТОМАТИЧЕСКИ ПОПАДАЕТ В СЧЕТ И АКТ
</t>
        </r>
      </text>
    </comment>
    <comment ref="B14" authorId="0">
      <text>
        <r>
          <rPr>
            <sz val="9"/>
            <rFont val="Tahoma"/>
            <family val="2"/>
          </rPr>
          <t xml:space="preserve">
ВЫБРАТЬ ИЗ ВЫПАДАЮЩЕГО СПИСКА
</t>
        </r>
      </text>
    </comment>
    <comment ref="A55" authorId="0">
      <text>
        <r>
          <rPr>
            <sz val="9"/>
            <rFont val="Tahoma"/>
            <family val="2"/>
          </rPr>
          <t xml:space="preserve">
ДАННЫЕ АВТОМАТИЧЕСКИ ПОПАДАЮТ В ПРОТОКОЛ СОГЛАСОВАНИЯ ЦЕНЫ
</t>
        </r>
      </text>
    </comment>
    <comment ref="L57" authorId="0">
      <text>
        <r>
          <rPr>
            <sz val="9"/>
            <rFont val="Tahoma"/>
            <family val="2"/>
          </rPr>
          <t xml:space="preserve">
ДАННЫЕ АВТОМАТИЧЕСКИ ПОПАДАЮТ В ПРОТОКОЛ СОГЛАСОВАНИЯ ЦЕНЫ
</t>
        </r>
      </text>
    </comment>
    <comment ref="K139" authorId="0">
      <text>
        <r>
          <rPr>
            <sz val="9"/>
            <rFont val="Tahoma"/>
            <family val="2"/>
          </rPr>
          <t xml:space="preserve">
ЗАПОЛНЯЕТСЯ ГОСПРОМНАДЗОРОМ
</t>
        </r>
      </text>
    </comment>
    <comment ref="U139" authorId="0">
      <text>
        <r>
          <rPr>
            <sz val="9"/>
            <rFont val="Tahoma"/>
            <family val="2"/>
          </rPr>
          <t xml:space="preserve">
ЗАПОЛНЯЕТСЯ ГОСПРОМНАДЗОРОМ
</t>
        </r>
      </text>
    </comment>
    <comment ref="B16" authorId="0">
      <text>
        <r>
          <rPr>
            <sz val="9"/>
            <rFont val="Tahoma"/>
            <family val="2"/>
          </rPr>
          <t xml:space="preserve">
УКАЗАТЬ  ДАТУ И НОМЕР ВЫДАННОГО РАНЕЕ РАЗРЕШЕНИЯ  ЕСЛИ  ТРЕБУЕТСЯ ВНЕСЕНИЕ ИЗМЕНЕНИЙ ИЛИ СКРЫТЬ СТРОКУ
</t>
        </r>
      </text>
    </comment>
    <comment ref="C19" authorId="0">
      <text>
        <r>
          <rPr>
            <sz val="9"/>
            <rFont val="Tahoma"/>
            <family val="2"/>
          </rPr>
          <t xml:space="preserve">
ВЫБРАТЬ НАИМЕНОВАНИЕ ИЗ СПИСКА;
ОТРЕГУЛИРОВАТЬ ВЫСОТУ СТРОКИ ДЛЯ ПОЛНОГО ОТОБРАЖЕНИЯ ТЕКСТА  ИЛИ СКРЫТЬ ЛИШНИЕ СТРОКИ;
ВЫБРАННЫЕ НАИМЕНОВАНИЯ АВТОМАТИЧЕСКИ ПОПАДАЮТ В ДОГОВОР.</t>
        </r>
      </text>
    </comment>
    <comment ref="C23" authorId="0">
      <text>
        <r>
          <rPr>
            <sz val="9"/>
            <rFont val="Tahoma"/>
            <family val="2"/>
          </rPr>
          <t xml:space="preserve">
ВЫБРАТЬ НАИМЕНОВАНИЕ ИЗ СПИСКА;
ОТРЕГУЛИРОВАТЬ ВЫСОТУ СТРОКИ ДЛЯ ПОЛНОГО ОТОБРАЖЕНИЯ ТЕКСТА  ИЛИ СКРЫТЬ ЛИШНИЕ СТРОКИ;
ВЫБРАННЫЕ НАИМЕНОВАНИЯ АВТОМАТИЧЕСКИ ПОПАДАЮТ В ДОГОВОР.</t>
        </r>
      </text>
    </comment>
    <comment ref="B30" authorId="0">
      <text>
        <r>
          <rPr>
            <sz val="9"/>
            <rFont val="Tahoma"/>
            <family val="2"/>
          </rPr>
          <t xml:space="preserve">
ДО ПЕЧАТИ ОТРЕГУЛИРОВАТЬ ВЫСОТУ СТРОКИ ДЛЯ ПОЛНОГО ОТОБРАЖЕНИЯ ТЕКСТА;
ЧТОБЫ ЗАПИСЬ В ДАННОМ ПОЛЕ ПОШЛА С НОВОЙ СТРОКИ НАЖМИТЕ ALT+ENTER
</t>
        </r>
      </text>
    </comment>
  </commentList>
</comments>
</file>

<file path=xl/sharedStrings.xml><?xml version="1.0" encoding="utf-8"?>
<sst xmlns="http://schemas.openxmlformats.org/spreadsheetml/2006/main" count="410" uniqueCount="310">
  <si>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</si>
  <si>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</si>
  <si>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</si>
  <si>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</si>
  <si>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</si>
  <si>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</si>
  <si>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</si>
  <si>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</si>
  <si>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</si>
  <si>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</si>
  <si>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</si>
  <si>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</si>
  <si>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</si>
  <si>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</si>
  <si>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</si>
  <si>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</si>
  <si>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</si>
  <si>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</si>
  <si>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</si>
  <si>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</si>
  <si>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</si>
  <si>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</si>
  <si>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</si>
  <si>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</si>
  <si>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</si>
  <si>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</si>
  <si>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</si>
  <si>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</si>
  <si>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</si>
  <si>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</si>
  <si>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</si>
  <si>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</si>
  <si>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</si>
  <si>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</si>
  <si>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</si>
  <si>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</si>
  <si>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</si>
  <si>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</si>
  <si>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</si>
  <si>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</si>
  <si>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</si>
  <si>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</si>
  <si>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</si>
  <si>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</si>
  <si>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</si>
  <si>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</si>
  <si>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</si>
  <si>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</si>
  <si>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</si>
  <si>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</si>
  <si>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</si>
  <si>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</si>
  <si>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</si>
  <si>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</si>
  <si>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</si>
  <si>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</si>
  <si>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</si>
  <si>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</si>
  <si>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</si>
  <si>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</si>
  <si>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</si>
  <si>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</si>
  <si>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</si>
  <si>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</si>
  <si>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</si>
  <si>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</si>
  <si>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</si>
  <si>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</si>
  <si>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</si>
  <si>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</si>
  <si>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</si>
  <si>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</si>
  <si>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</si>
  <si>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</si>
  <si>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</si>
  <si>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</si>
  <si>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</si>
  <si>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</si>
  <si>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</si>
  <si>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</si>
  <si>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</si>
  <si>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</si>
  <si>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</si>
  <si>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</si>
  <si>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</si>
  <si>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</si>
  <si>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</si>
  <si>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</si>
  <si>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</si>
  <si>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</si>
  <si>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</si>
  <si>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</si>
  <si>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</si>
  <si>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</si>
  <si>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</si>
  <si>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</si>
  <si>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</si>
  <si>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ПРОТОКОЛ</t>
  </si>
  <si>
    <t xml:space="preserve">согласования цены </t>
  </si>
  <si>
    <t xml:space="preserve">к договору от </t>
  </si>
  <si>
    <t>согласно заявлению от</t>
  </si>
  <si>
    <t>в сумме:</t>
  </si>
  <si>
    <t>в том числе НДС (20%)-</t>
  </si>
  <si>
    <t>п/п №</t>
  </si>
  <si>
    <t>Единицы измерения</t>
  </si>
  <si>
    <t>Сумма</t>
  </si>
  <si>
    <t>Стоимость одного нормо-часа</t>
  </si>
  <si>
    <t>бел.руб.</t>
  </si>
  <si>
    <t>Трудоемкость</t>
  </si>
  <si>
    <t>чел.-час.</t>
  </si>
  <si>
    <t>Итого с учетом округления:</t>
  </si>
  <si>
    <t>НДС</t>
  </si>
  <si>
    <t xml:space="preserve">Сумма с НДС
</t>
  </si>
  <si>
    <t xml:space="preserve">Настоящий протокол является неотъемлемой частью договора. </t>
  </si>
  <si>
    <t>Трудоемкость
чел.-час.</t>
  </si>
  <si>
    <t>Стоимость одного нормо-часа
бел.руб</t>
  </si>
  <si>
    <r>
      <rPr>
        <b/>
        <sz val="11"/>
        <color indexed="8"/>
        <rFont val="Times New Roman"/>
        <family val="1"/>
      </rPr>
      <t>ИСПОЛНИТЕЛЬ:</t>
    </r>
    <r>
      <rPr>
        <sz val="11"/>
        <color indexed="8"/>
        <rFont val="Times New Roman"/>
        <family val="1"/>
      </rPr>
      <t xml:space="preserve">
</t>
    </r>
  </si>
  <si>
    <t xml:space="preserve"> №</t>
  </si>
  <si>
    <t>1.1.1.</t>
  </si>
  <si>
    <t>1.1.2.</t>
  </si>
  <si>
    <t>1.1.3.</t>
  </si>
  <si>
    <t>1.1.4.</t>
  </si>
  <si>
    <t>1.1.5.</t>
  </si>
  <si>
    <t>1.1.6.</t>
  </si>
  <si>
    <t>1.1.7.</t>
  </si>
  <si>
    <t>1.1.8.</t>
  </si>
  <si>
    <t>1.1.9.</t>
  </si>
  <si>
    <t>1.1.10.</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</si>
  <si>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</si>
  <si>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</si>
  <si>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</si>
  <si>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</si>
  <si>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</si>
  <si>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</si>
  <si>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</si>
  <si>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</si>
  <si>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</si>
  <si>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</si>
  <si>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</si>
  <si>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</si>
  <si>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</si>
  <si>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</si>
  <si>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</si>
  <si>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</si>
  <si>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</si>
  <si>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</si>
  <si>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</si>
  <si>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</si>
  <si>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</si>
  <si>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</si>
  <si>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</si>
  <si>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</si>
  <si>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</si>
  <si>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</si>
  <si>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</si>
  <si>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</si>
  <si>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</si>
  <si>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</si>
  <si>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</si>
  <si>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</si>
  <si>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</si>
  <si>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</si>
  <si>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</si>
  <si>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</si>
  <si>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</si>
  <si>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</si>
  <si>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</si>
  <si>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</si>
  <si>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</si>
  <si>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</si>
  <si>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</si>
  <si>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</si>
  <si>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</si>
  <si>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</si>
  <si>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</si>
  <si>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</si>
  <si>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</si>
  <si>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</si>
  <si>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</si>
  <si>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</si>
  <si>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</si>
  <si>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</si>
  <si>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</si>
  <si>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</si>
  <si>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</si>
  <si>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</si>
  <si>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</si>
  <si>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</si>
  <si>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</si>
  <si>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</si>
  <si>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</si>
  <si>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</si>
  <si>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</si>
  <si>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</si>
  <si>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</si>
  <si>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</si>
  <si>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</si>
  <si>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</si>
  <si>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</si>
  <si>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</si>
  <si>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</si>
  <si>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</si>
  <si>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</si>
  <si>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</si>
  <si>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</si>
  <si>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</si>
  <si>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</si>
  <si>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</si>
  <si>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</si>
  <si>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</si>
  <si>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</si>
  <si>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</si>
  <si>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</si>
  <si>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</si>
  <si>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</si>
  <si>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списка в п.1 в договоре происходит автоматически переносом сведений из таблицы заявления.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</si>
  <si>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(указать расчетный счет, УНН, наименование и местонахождение банка, код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</si>
  <si>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</si>
  <si>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</si>
  <si>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</si>
  <si>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заместителя начальника Минского городского управления Госпромнадзора Ворона Александра Леонидовича,</t>
  </si>
  <si>
    <t xml:space="preserve">Просим заключить договор на оказание услуг(и) по проведению оценки возможности </t>
  </si>
  <si>
    <t xml:space="preserve">выполнять отдельные виды работ (оказывать отдельные виды услуг) при осуществлении деятельности в области промышленной безопасности для </t>
  </si>
  <si>
    <t>(полное наименование юридического лица)</t>
  </si>
  <si>
    <t>№ п/п</t>
  </si>
  <si>
    <t xml:space="preserve">1.1. Исполнитель обязуется оказать услуги по проведению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t>
  </si>
  <si>
    <t>1.2. Результат оформляется актом.</t>
  </si>
  <si>
    <t xml:space="preserve">с  другой стороны, далее именуемые Сторонами, удостоверяем, что Сторонами достигнуто соглашение о стоимости оказываемой услуги по проведению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t>
  </si>
  <si>
    <t xml:space="preserve">Проведение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t>
  </si>
  <si>
    <t xml:space="preserve">внесения изменений в разрешение </t>
  </si>
  <si>
    <t xml:space="preserve">на право проведения проверки знаний </t>
  </si>
  <si>
    <t xml:space="preserve">получения     разрешения </t>
  </si>
  <si>
    <t>Лица, ответственные за безопасную эксплуатацию взрывоопасных химических производств и объектов</t>
  </si>
  <si>
    <t>Лица, ответственные за исправное состояние и безопасную эксплуатацию аммиачно­холодильных установок</t>
  </si>
  <si>
    <t>Лица, ответственные за безопасную эксплуатацию складов хранения аммиака жидкого</t>
  </si>
  <si>
    <t>Лица, ответственные за безопасную эксплуатацию складов изотермического хранения аммиака жидкого</t>
  </si>
  <si>
    <t>Лица, ответственные за безопасную эксплуатацию объектов хранения и переработки зерна</t>
  </si>
  <si>
    <t>Лица, ответственные за исправное состояние и безопасную эксплуатацию котлов</t>
  </si>
  <si>
    <t>Лица, ответственные за исправное состояние и безопасную эксплуатацию сосудов, работающих под давлением</t>
  </si>
  <si>
    <t>Лица, ответственные за исправное состояние и безопасную эксплуатацию трубопроводов пара и горячей воды</t>
  </si>
  <si>
    <t>Лица, ответственные за безопасную эксплуатацию грузоподъемных кранов</t>
  </si>
  <si>
    <t>Лица, ответственные за содержание грузоподъемных кранов в исправном состоянии</t>
  </si>
  <si>
    <t>Лица, ответственные за безопасное производство работ кранами</t>
  </si>
  <si>
    <t>Лица, ответственные за безопасную эксплуатацию лифтов</t>
  </si>
  <si>
    <t>Лица, ответственные за безопасную эксплуатацию эскалаторов и конвейеров пассажирских</t>
  </si>
  <si>
    <t>Лица, ответственные за безопасную эксплуатацию подъемников строительных грузопассажирских</t>
  </si>
  <si>
    <t>Лица, ответственные за безопасную эксплуатацию пассажирских канатных дорог</t>
  </si>
  <si>
    <t>Лица, ответственные за безопасную эксплуатацию аттракционов</t>
  </si>
  <si>
    <t>Лица, ответственные за безопасную эксплуатацию объектов разработки подземным способом соляных месторождений Республики Беларусь</t>
  </si>
  <si>
    <t>Лица, ответственные за безопасную эксплуатацию объектов проходки стволов (рудников, шахт) специальными способами</t>
  </si>
  <si>
    <t>Лица, ответственные за безопасную эксплуатацию объектов добычи нефти и газа</t>
  </si>
  <si>
    <t>Лица, ответственные за безопасную эксплуатацию объектов металлургических производств</t>
  </si>
  <si>
    <t>Лица, ответственные за безопасную эксплуатацию объектов трубных производств</t>
  </si>
  <si>
    <t>Лица, ответственные за безопасную эксплуатацию объектов прокатных производств</t>
  </si>
  <si>
    <t>Лица, ответственные за безопасную эксплуатацию объектов литейных производств</t>
  </si>
  <si>
    <t>Лица, ответственные за безопасную эксплуатацию объектов газораспределительной системы и газопотребления металлургических производств</t>
  </si>
  <si>
    <t>Лица, ответственные за безопасную эксплуатацию объектов газораспределительной системы и газопотребления</t>
  </si>
  <si>
    <t>Лица, ответственные за безопасную эксплуатацию объектов магистральных газопроводов</t>
  </si>
  <si>
    <t>Лица, ответственные за безопасную эксплуатацию объектов магистральных нефтепроводов</t>
  </si>
  <si>
    <t>Лица, ответственные за безопасную эксплуатацию объектов магистральных нефтепродуктопроводов</t>
  </si>
  <si>
    <t>Лица, ответственные за безопасную эксплуатацию автомобильных газонаполнительных компрессорных станций</t>
  </si>
  <si>
    <t>Р/ПЗ</t>
  </si>
  <si>
    <t>Лица ответственные за безопасную эксплуатацию объектов по использованию и хранению хлора</t>
  </si>
  <si>
    <t>Лица, ответственные за исправное состояние и безопасную эксплуатацию технологических трубопроводов</t>
  </si>
  <si>
    <t>по вопросам промышленной безопасности руководителей и специалистов  субъектов промышленной безопасности, осуществляющих эксплуатацию опасных и (или) потенциально опасных объектов, являющихся в соответствии с требованиями правил по обеспечению промышленной безопасности лицами, ответственными за организацию и обеспечение промышленной безопасности при эксплуатации этих объектов по следующим наименованиям категорий лиц, подлежащих проверке знаний :</t>
  </si>
  <si>
    <t>по вопросам промышленной безопасности руководителей и специалистов  субъектов промышленной безопасности, осуществляющих эксплуатацию опасных и (или) потенциально опасных объектов, являющихся в соответствии с требованиями правил по обеспечению промышленной безопасности лицами, ответственными за организацию и обеспечение промышленной безопасности при эксплуатации этих объектов</t>
  </si>
  <si>
    <r>
      <t xml:space="preserve">Лица, ответственные за организацию и обеспечение промышленной безопасности при эксплуатации котельных с установленными в них паровыми котлами с давлением пара не более 0,07 МПа и водогрейными котлами с температурой нагрева воды не выше </t>
    </r>
    <r>
      <rPr>
        <sz val="10.5"/>
        <color indexed="8"/>
        <rFont val="Times New Roman"/>
        <family val="1"/>
      </rPr>
      <t>115 °С</t>
    </r>
  </si>
  <si>
    <t>( указать дату и номер выданного ранее разрешения, если требуется внесение изменений, или скрыть строку)</t>
  </si>
  <si>
    <r>
      <rPr>
        <sz val="15"/>
        <color indexed="8"/>
        <rFont val="Times New Roman"/>
        <family val="1"/>
      </rPr>
      <t xml:space="preserve">на следующие наименования категорий лиц, подлежащих проверке знаний: </t>
    </r>
    <r>
      <rPr>
        <sz val="10"/>
        <color indexed="8"/>
        <rFont val="Times New Roman"/>
        <family val="1"/>
      </rPr>
      <t>(выбрать из списка, лишние строки скрыть)</t>
    </r>
    <r>
      <rPr>
        <sz val="12"/>
        <color indexed="8"/>
        <rFont val="Times New Roman"/>
        <family val="1"/>
      </rPr>
      <t xml:space="preserve">
</t>
    </r>
  </si>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</sst>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5"/>
      <color indexed="8"/>
      <name val="Times New Roman"/>
      <family val="1"/>
    </font>
    <font>
      <sz val="12"/>
      <color indexed="8"/>
      <name val="Times New Roman"/>
      <family val="1"/>
    </font>
    <font>
      <sz val="10"/>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7.5"/>
      <color indexed="8"/>
      <name val="Times New Roman"/>
      <family val="1"/>
    </font>
    <font>
      <sz val="5"/>
      <color indexed="8"/>
      <name val="Courier New"/>
      <family val="3"/>
    </font>
    <font>
      <b/>
      <sz val="10.5"/>
      <color indexed="8"/>
      <name val="Times New Roman"/>
      <family val="1"/>
    </font>
    <font>
      <sz val="8"/>
      <color indexed="8"/>
      <name val="Times New Roman"/>
      <family val="1"/>
    </font>
    <font>
      <b/>
      <sz val="9"/>
      <color indexed="8"/>
      <name val="Times New Roman"/>
      <family val="1"/>
    </font>
    <font>
      <sz val="11"/>
      <color indexed="20"/>
      <name val="Times New Roman"/>
      <family val="1"/>
    </font>
    <font>
      <i/>
      <sz val="12"/>
      <color indexed="8"/>
      <name val="Times New Roman"/>
      <family val="1"/>
    </font>
    <font>
      <sz val="9"/>
      <color indexed="8"/>
      <name val="Times New Roman"/>
      <family val="1"/>
    </font>
    <font>
      <b/>
      <sz val="13"/>
      <color indexed="8"/>
      <name val="Times New Roman"/>
      <family val="1"/>
    </font>
    <font>
      <b/>
      <sz val="15"/>
      <color indexed="8"/>
      <name val="Times New Roman"/>
      <family val="1"/>
    </font>
    <font>
      <b/>
      <sz val="10"/>
      <color indexed="8"/>
      <name val="Times New Roman"/>
      <family val="1"/>
    </font>
    <font>
      <sz val="13"/>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sz val="5"/>
      <color rgb="FF000000"/>
      <name val="Courier New"/>
      <family val="3"/>
    </font>
    <font>
      <b/>
      <sz val="10.5"/>
      <color rgb="FF000000"/>
      <name val="Times New Roman"/>
      <family val="1"/>
    </font>
    <font>
      <sz val="10.5"/>
      <color rgb="FF000000"/>
      <name val="Times New Roman"/>
      <family val="1"/>
    </font>
    <font>
      <sz val="12"/>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sz val="13"/>
      <color theme="1"/>
      <name val="Times New Roman"/>
      <family val="1"/>
    </font>
    <font>
      <sz val="9.5"/>
      <color rgb="FF000000"/>
      <name val="Times New Roman"/>
      <family val="1"/>
    </font>
    <font>
      <sz val="6"/>
      <color rgb="FF000000"/>
      <name val="Times New Roman"/>
      <family val="1"/>
    </font>
    <font>
      <sz val="7"/>
      <color rgb="FF000000"/>
      <name val="Times New Roman"/>
      <family val="1"/>
    </font>
    <font>
      <b/>
      <sz val="15"/>
      <color theme="1"/>
      <name val="Times New Roman"/>
      <family val="1"/>
    </font>
    <font>
      <b/>
      <sz val="13"/>
      <color theme="1"/>
      <name val="Times New Roman"/>
      <family val="1"/>
    </font>
    <font>
      <sz val="11"/>
      <color rgb="FFA50021"/>
      <name val="Times New Roman"/>
      <family val="1"/>
    </font>
    <font>
      <i/>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color indexed="63"/>
      </right>
      <top style="thin"/>
      <bottom style="thin"/>
    </border>
    <border>
      <left style="thin"/>
      <right style="thin"/>
      <top style="thin"/>
      <bottom style="thin"/>
    </border>
    <border>
      <left/>
      <right style="medium"/>
      <top style="medium"/>
      <bottom/>
    </border>
    <border>
      <left/>
      <right style="medium"/>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right style="thin"/>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border>
    <border>
      <left/>
      <right/>
      <top style="medium"/>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91">
    <xf numFmtId="0" fontId="0" fillId="0" borderId="0" xfId="0" applyFont="1" applyAlignment="1">
      <alignment/>
    </xf>
    <xf numFmtId="0" fontId="5" fillId="0" borderId="0" xfId="53" applyFont="1">
      <alignment/>
      <protection/>
    </xf>
    <xf numFmtId="0" fontId="73"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4" fillId="33" borderId="0" xfId="0" applyFont="1" applyFill="1" applyAlignment="1" applyProtection="1">
      <alignment/>
      <protection hidden="1"/>
    </xf>
    <xf numFmtId="0" fontId="74"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protection hidden="1"/>
    </xf>
    <xf numFmtId="0" fontId="74" fillId="33" borderId="0" xfId="0" applyNumberFormat="1" applyFont="1" applyFill="1" applyAlignment="1" applyProtection="1" quotePrefix="1">
      <alignment horizontal="right"/>
      <protection hidden="1"/>
    </xf>
    <xf numFmtId="0" fontId="75" fillId="33" borderId="0" xfId="0" applyFont="1" applyFill="1" applyBorder="1" applyAlignment="1" applyProtection="1">
      <alignment horizontal="right"/>
      <protection hidden="1"/>
    </xf>
    <xf numFmtId="0" fontId="76" fillId="33" borderId="0" xfId="0" applyFont="1" applyFill="1" applyBorder="1" applyAlignment="1" applyProtection="1">
      <alignment vertical="top"/>
      <protection hidden="1"/>
    </xf>
    <xf numFmtId="0" fontId="77" fillId="33" borderId="0" xfId="0" applyFont="1" applyFill="1" applyAlignment="1" applyProtection="1">
      <alignment/>
      <protection hidden="1"/>
    </xf>
    <xf numFmtId="0" fontId="78" fillId="33" borderId="0" xfId="0" applyFont="1" applyFill="1" applyAlignment="1" applyProtection="1">
      <alignment/>
      <protection hidden="1"/>
    </xf>
    <xf numFmtId="0" fontId="79" fillId="33" borderId="0" xfId="0" applyFont="1" applyFill="1" applyAlignment="1" applyProtection="1">
      <alignment vertical="center"/>
      <protection hidden="1"/>
    </xf>
    <xf numFmtId="0" fontId="74" fillId="0" borderId="0" xfId="0" applyFont="1" applyAlignment="1" applyProtection="1">
      <alignment/>
      <protection hidden="1" locked="0"/>
    </xf>
    <xf numFmtId="0" fontId="77"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0" borderId="0" xfId="0" applyFont="1" applyBorder="1" applyAlignment="1" applyProtection="1">
      <alignment/>
      <protection hidden="1" locked="0"/>
    </xf>
    <xf numFmtId="14" fontId="75" fillId="33" borderId="0" xfId="0" applyNumberFormat="1" applyFont="1" applyFill="1" applyBorder="1" applyAlignment="1" applyProtection="1">
      <alignment horizontal="center" wrapText="1"/>
      <protection hidden="1"/>
    </xf>
    <xf numFmtId="49" fontId="75" fillId="33" borderId="0" xfId="0" applyNumberFormat="1"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80" fillId="33" borderId="0" xfId="0" applyFont="1" applyFill="1" applyAlignment="1" applyProtection="1">
      <alignment/>
      <protection hidden="1"/>
    </xf>
    <xf numFmtId="0" fontId="80" fillId="33" borderId="0" xfId="0" applyFont="1" applyFill="1" applyAlignment="1" applyProtection="1">
      <alignment vertical="top"/>
      <protection hidden="1"/>
    </xf>
    <xf numFmtId="0" fontId="74" fillId="0" borderId="0" xfId="0" applyFont="1" applyAlignment="1" applyProtection="1">
      <alignment/>
      <protection hidden="1"/>
    </xf>
    <xf numFmtId="0" fontId="75" fillId="0" borderId="10" xfId="0" applyFont="1" applyBorder="1" applyAlignment="1" applyProtection="1">
      <alignment horizontal="left"/>
      <protection hidden="1"/>
    </xf>
    <xf numFmtId="0" fontId="75" fillId="33" borderId="0" xfId="0" applyFont="1" applyFill="1" applyBorder="1" applyAlignment="1" applyProtection="1">
      <alignment horizontal="center" wrapText="1"/>
      <protection hidden="1"/>
    </xf>
    <xf numFmtId="49" fontId="74" fillId="33" borderId="0" xfId="0" applyNumberFormat="1" applyFont="1" applyFill="1" applyAlignment="1" applyProtection="1">
      <alignment/>
      <protection hidden="1"/>
    </xf>
    <xf numFmtId="0" fontId="75" fillId="33" borderId="11" xfId="0" applyFont="1" applyFill="1" applyBorder="1" applyAlignment="1" applyProtection="1">
      <alignment horizontal="left" wrapText="1"/>
      <protection hidden="1"/>
    </xf>
    <xf numFmtId="0" fontId="75" fillId="33" borderId="11" xfId="0" applyFont="1" applyFill="1" applyBorder="1" applyAlignment="1" applyProtection="1">
      <alignment/>
      <protection hidden="1"/>
    </xf>
    <xf numFmtId="0" fontId="76" fillId="33" borderId="0" xfId="0" applyFont="1" applyFill="1" applyAlignment="1" applyProtection="1">
      <alignment horizontal="center"/>
      <protection hidden="1"/>
    </xf>
    <xf numFmtId="0" fontId="76" fillId="33" borderId="0" xfId="0" applyFont="1" applyFill="1" applyBorder="1" applyAlignment="1" applyProtection="1">
      <alignment horizontal="center"/>
      <protection hidden="1"/>
    </xf>
    <xf numFmtId="0" fontId="77" fillId="33" borderId="0" xfId="0" applyFont="1" applyFill="1" applyAlignment="1" applyProtection="1">
      <alignment vertical="top"/>
      <protection hidden="1"/>
    </xf>
    <xf numFmtId="0" fontId="76" fillId="33" borderId="0" xfId="0" applyFont="1" applyFill="1" applyAlignment="1" applyProtection="1">
      <alignment horizontal="center" vertical="top"/>
      <protection hidden="1"/>
    </xf>
    <xf numFmtId="0" fontId="76" fillId="33" borderId="0" xfId="0" applyFont="1" applyFill="1" applyAlignment="1" applyProtection="1">
      <alignment horizontal="center"/>
      <protection hidden="1" locked="0"/>
    </xf>
    <xf numFmtId="0" fontId="77" fillId="33" borderId="0" xfId="0" applyFont="1" applyFill="1" applyBorder="1" applyAlignment="1" applyProtection="1">
      <alignment/>
      <protection hidden="1"/>
    </xf>
    <xf numFmtId="0" fontId="81" fillId="0" borderId="0" xfId="0" applyFont="1" applyFill="1" applyBorder="1" applyAlignment="1" applyProtection="1">
      <alignment horizontal="left" vertical="top"/>
      <protection hidden="1"/>
    </xf>
    <xf numFmtId="0" fontId="77" fillId="33" borderId="0" xfId="0" applyFont="1" applyFill="1" applyBorder="1" applyAlignment="1" applyProtection="1">
      <alignment horizontal="left" wrapText="1"/>
      <protection hidden="1"/>
    </xf>
    <xf numFmtId="0" fontId="77" fillId="33" borderId="0" xfId="0" applyFont="1" applyFill="1" applyAlignment="1" applyProtection="1">
      <alignment horizontal="left" wrapText="1"/>
      <protection hidden="1"/>
    </xf>
    <xf numFmtId="0" fontId="77" fillId="33" borderId="0" xfId="0" applyFont="1" applyFill="1" applyAlignment="1" applyProtection="1">
      <alignment horizontal="left" vertical="top" wrapText="1"/>
      <protection hidden="1"/>
    </xf>
    <xf numFmtId="0" fontId="82" fillId="33" borderId="0" xfId="0" applyFont="1" applyFill="1" applyAlignment="1" applyProtection="1">
      <alignment horizontal="center" wrapText="1"/>
      <protection hidden="1"/>
    </xf>
    <xf numFmtId="0" fontId="77" fillId="33" borderId="0" xfId="0" applyFont="1" applyFill="1" applyAlignment="1" applyProtection="1">
      <alignment vertical="top" wrapText="1"/>
      <protection hidden="1"/>
    </xf>
    <xf numFmtId="0" fontId="77" fillId="33" borderId="0" xfId="0" applyFont="1" applyFill="1" applyAlignment="1" applyProtection="1">
      <alignment wrapText="1"/>
      <protection hidden="1"/>
    </xf>
    <xf numFmtId="0" fontId="74" fillId="0" borderId="0" xfId="0" applyFont="1" applyBorder="1" applyAlignment="1" applyProtection="1">
      <alignment vertical="top" wrapText="1"/>
      <protection hidden="1" locked="0"/>
    </xf>
    <xf numFmtId="0" fontId="74" fillId="0" borderId="0" xfId="0" applyFont="1" applyBorder="1" applyAlignment="1" applyProtection="1">
      <alignment vertical="top"/>
      <protection hidden="1" locked="0"/>
    </xf>
    <xf numFmtId="0" fontId="74" fillId="0" borderId="0" xfId="0" applyFont="1" applyFill="1" applyBorder="1" applyAlignment="1" applyProtection="1">
      <alignment/>
      <protection hidden="1"/>
    </xf>
    <xf numFmtId="0" fontId="76" fillId="33" borderId="0" xfId="0" applyFont="1" applyFill="1" applyAlignment="1" applyProtection="1">
      <alignment horizontal="center" wrapText="1"/>
      <protection hidden="1"/>
    </xf>
    <xf numFmtId="0" fontId="76" fillId="33" borderId="0" xfId="0" applyFont="1" applyFill="1" applyBorder="1" applyAlignment="1" applyProtection="1">
      <alignment/>
      <protection hidden="1"/>
    </xf>
    <xf numFmtId="0" fontId="76" fillId="33" borderId="0" xfId="0" applyFont="1" applyFill="1" applyBorder="1" applyAlignment="1" applyProtection="1">
      <alignment wrapText="1"/>
      <protection hidden="1"/>
    </xf>
    <xf numFmtId="49" fontId="77" fillId="33" borderId="0" xfId="0" applyNumberFormat="1" applyFont="1" applyFill="1" applyAlignment="1" applyProtection="1">
      <alignment/>
      <protection hidden="1"/>
    </xf>
    <xf numFmtId="49" fontId="77" fillId="33" borderId="0" xfId="0" applyNumberFormat="1" applyFont="1" applyFill="1" applyBorder="1" applyAlignment="1" applyProtection="1">
      <alignment/>
      <protection hidden="1"/>
    </xf>
    <xf numFmtId="49" fontId="78" fillId="33" borderId="0" xfId="0" applyNumberFormat="1" applyFont="1" applyFill="1" applyBorder="1" applyAlignment="1" applyProtection="1">
      <alignment horizontal="center" vertical="top"/>
      <protection hidden="1"/>
    </xf>
    <xf numFmtId="49" fontId="77" fillId="33" borderId="0" xfId="0" applyNumberFormat="1" applyFont="1" applyFill="1" applyAlignment="1" applyProtection="1">
      <alignment horizontal="left" vertical="top" wrapText="1"/>
      <protection hidden="1"/>
    </xf>
    <xf numFmtId="0" fontId="77" fillId="33" borderId="0" xfId="0" applyFont="1" applyFill="1" applyBorder="1" applyAlignment="1" applyProtection="1">
      <alignment wrapText="1"/>
      <protection hidden="1"/>
    </xf>
    <xf numFmtId="49" fontId="78" fillId="0" borderId="0" xfId="0" applyNumberFormat="1" applyFont="1" applyFill="1" applyBorder="1" applyAlignment="1" applyProtection="1">
      <alignment horizontal="center" vertical="top"/>
      <protection hidden="1"/>
    </xf>
    <xf numFmtId="0" fontId="74" fillId="0" borderId="0" xfId="0" applyFont="1" applyBorder="1" applyAlignment="1" applyProtection="1">
      <alignment horizontal="left" vertical="top" wrapText="1"/>
      <protection/>
    </xf>
    <xf numFmtId="0" fontId="74" fillId="0" borderId="0" xfId="0" applyFont="1" applyBorder="1" applyAlignment="1" applyProtection="1">
      <alignment vertical="top" wrapText="1"/>
      <protection hidden="1"/>
    </xf>
    <xf numFmtId="0" fontId="74" fillId="0" borderId="0" xfId="0" applyFont="1" applyBorder="1" applyAlignment="1" applyProtection="1">
      <alignment wrapText="1"/>
      <protection hidden="1"/>
    </xf>
    <xf numFmtId="0" fontId="74" fillId="0" borderId="0" xfId="0" applyFont="1" applyBorder="1" applyAlignment="1" applyProtection="1">
      <alignment vertical="top"/>
      <protection hidden="1"/>
    </xf>
    <xf numFmtId="0" fontId="74" fillId="0" borderId="0" xfId="0" applyFont="1" applyAlignment="1" applyProtection="1">
      <alignment vertical="top"/>
      <protection hidden="1"/>
    </xf>
    <xf numFmtId="0" fontId="76" fillId="33" borderId="0" xfId="0" applyFont="1" applyFill="1" applyAlignment="1" applyProtection="1">
      <alignment horizontal="left" vertical="top"/>
      <protection hidden="1"/>
    </xf>
    <xf numFmtId="0" fontId="76" fillId="33" borderId="0" xfId="0" applyFont="1" applyFill="1" applyAlignment="1" applyProtection="1">
      <alignment horizontal="left"/>
      <protection hidden="1"/>
    </xf>
    <xf numFmtId="0" fontId="74" fillId="0" borderId="0" xfId="0" applyFont="1" applyAlignment="1" applyProtection="1">
      <alignment/>
      <protection hidden="1"/>
    </xf>
    <xf numFmtId="0" fontId="74" fillId="0" borderId="0" xfId="0" applyFont="1" applyAlignment="1" applyProtection="1">
      <alignment vertical="center"/>
      <protection hidden="1"/>
    </xf>
    <xf numFmtId="0" fontId="74" fillId="0" borderId="0" xfId="0" applyFont="1" applyBorder="1" applyAlignment="1" applyProtection="1">
      <alignment/>
      <protection hidden="1"/>
    </xf>
    <xf numFmtId="0" fontId="74" fillId="0" borderId="0" xfId="0" applyFont="1" applyBorder="1" applyAlignment="1" applyProtection="1">
      <alignment vertical="center"/>
      <protection hidden="1"/>
    </xf>
    <xf numFmtId="0" fontId="74" fillId="0" borderId="0" xfId="0" applyFont="1" applyFill="1" applyAlignment="1" applyProtection="1">
      <alignment/>
      <protection hidden="1"/>
    </xf>
    <xf numFmtId="0" fontId="76" fillId="0" borderId="0" xfId="0" applyFont="1" applyAlignment="1" applyProtection="1">
      <alignment/>
      <protection hidden="1"/>
    </xf>
    <xf numFmtId="0" fontId="78" fillId="0" borderId="0" xfId="0" applyFont="1" applyAlignment="1" applyProtection="1">
      <alignment/>
      <protection hidden="1"/>
    </xf>
    <xf numFmtId="0" fontId="74" fillId="34" borderId="0" xfId="0" applyFont="1" applyFill="1" applyAlignment="1" applyProtection="1">
      <alignment horizontal="left" vertical="top" wrapText="1"/>
      <protection locked="0"/>
    </xf>
    <xf numFmtId="0" fontId="75" fillId="0" borderId="0" xfId="0" applyFont="1" applyBorder="1" applyAlignment="1" applyProtection="1">
      <alignment horizontal="left" vertical="top" wrapText="1"/>
      <protection locked="0"/>
    </xf>
    <xf numFmtId="0" fontId="74" fillId="0" borderId="0" xfId="0" applyFont="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81" fillId="33" borderId="0" xfId="0" applyFont="1" applyFill="1" applyAlignment="1" applyProtection="1">
      <alignment horizontal="left" vertical="top"/>
      <protection hidden="1"/>
    </xf>
    <xf numFmtId="0" fontId="74" fillId="35" borderId="12" xfId="0" applyFont="1" applyFill="1" applyBorder="1" applyAlignment="1" applyProtection="1">
      <alignment horizontal="center" vertical="top" wrapText="1"/>
      <protection hidden="1" locked="0"/>
    </xf>
    <xf numFmtId="0" fontId="83" fillId="36" borderId="0" xfId="0" applyFont="1" applyFill="1" applyBorder="1" applyAlignment="1">
      <alignment vertical="center" wrapText="1"/>
    </xf>
    <xf numFmtId="0" fontId="84" fillId="36" borderId="0" xfId="0" applyFont="1" applyFill="1" applyBorder="1" applyAlignment="1">
      <alignment horizontal="center" vertical="center" wrapText="1"/>
    </xf>
    <xf numFmtId="0" fontId="85" fillId="36" borderId="0" xfId="0" applyFont="1" applyFill="1" applyBorder="1" applyAlignment="1">
      <alignment horizontal="center" vertical="center" wrapText="1"/>
    </xf>
    <xf numFmtId="0" fontId="83" fillId="36" borderId="0" xfId="0" applyFont="1" applyFill="1" applyBorder="1" applyAlignment="1">
      <alignment vertical="center" wrapText="1"/>
    </xf>
    <xf numFmtId="0" fontId="85" fillId="36" borderId="0" xfId="0" applyFont="1" applyFill="1" applyBorder="1" applyAlignment="1">
      <alignment horizontal="center" vertical="center" wrapText="1"/>
    </xf>
    <xf numFmtId="0" fontId="0" fillId="0" borderId="0" xfId="0" applyBorder="1" applyAlignment="1">
      <alignment/>
    </xf>
    <xf numFmtId="0" fontId="85" fillId="36" borderId="0" xfId="0" applyFont="1" applyFill="1" applyBorder="1" applyAlignment="1">
      <alignment horizontal="left" vertical="center" wrapText="1" indent="2"/>
    </xf>
    <xf numFmtId="0" fontId="85" fillId="36" borderId="0" xfId="0" applyFont="1" applyFill="1" applyBorder="1" applyAlignment="1">
      <alignment vertical="center" wrapText="1"/>
    </xf>
    <xf numFmtId="0" fontId="85" fillId="36" borderId="13" xfId="0" applyFont="1" applyFill="1" applyBorder="1" applyAlignment="1">
      <alignment horizontal="center" vertical="top" wrapText="1"/>
    </xf>
    <xf numFmtId="0" fontId="74" fillId="0" borderId="12" xfId="0" applyFont="1" applyFill="1" applyBorder="1" applyAlignment="1" applyProtection="1">
      <alignment horizontal="center" vertical="top" wrapText="1"/>
      <protection hidden="1" locked="0"/>
    </xf>
    <xf numFmtId="0" fontId="83" fillId="36" borderId="0" xfId="0" applyFont="1" applyFill="1" applyBorder="1" applyAlignment="1">
      <alignment vertical="center" wrapText="1"/>
    </xf>
    <xf numFmtId="0" fontId="85" fillId="36" borderId="0" xfId="0" applyFont="1" applyFill="1" applyBorder="1" applyAlignment="1">
      <alignment horizontal="center" vertical="center" wrapText="1"/>
    </xf>
    <xf numFmtId="0" fontId="85" fillId="36" borderId="13" xfId="0" applyFont="1" applyFill="1" applyBorder="1" applyAlignment="1">
      <alignment vertical="center" wrapText="1"/>
    </xf>
    <xf numFmtId="0" fontId="85" fillId="36" borderId="13" xfId="0" applyFont="1" applyFill="1" applyBorder="1" applyAlignment="1">
      <alignment horizontal="center" vertical="center" wrapText="1"/>
    </xf>
    <xf numFmtId="0" fontId="85" fillId="36" borderId="13" xfId="0" applyFont="1" applyFill="1" applyBorder="1" applyAlignment="1">
      <alignment horizontal="justify" vertical="center" wrapText="1"/>
    </xf>
    <xf numFmtId="0" fontId="74" fillId="34" borderId="14" xfId="0" applyFont="1" applyFill="1" applyBorder="1" applyAlignment="1">
      <alignment horizontal="left" vertical="top" wrapText="1"/>
    </xf>
    <xf numFmtId="0" fontId="74" fillId="0" borderId="15" xfId="0" applyFont="1" applyBorder="1" applyAlignment="1">
      <alignment horizontal="left" vertical="top" wrapText="1"/>
    </xf>
    <xf numFmtId="0" fontId="74" fillId="34" borderId="15" xfId="0" applyFont="1" applyFill="1" applyBorder="1" applyAlignment="1">
      <alignment horizontal="left" vertical="top" wrapText="1"/>
    </xf>
    <xf numFmtId="0" fontId="16" fillId="34" borderId="15" xfId="0" applyFont="1" applyFill="1" applyBorder="1" applyAlignment="1">
      <alignment horizontal="left" vertical="top" wrapText="1"/>
    </xf>
    <xf numFmtId="0" fontId="83" fillId="36" borderId="0" xfId="0" applyFont="1" applyFill="1" applyBorder="1" applyAlignment="1">
      <alignment vertical="center" wrapText="1"/>
    </xf>
    <xf numFmtId="0" fontId="85" fillId="36" borderId="0" xfId="0" applyFont="1" applyFill="1" applyBorder="1" applyAlignment="1">
      <alignment horizontal="center" vertical="center" wrapText="1"/>
    </xf>
    <xf numFmtId="0" fontId="84" fillId="36" borderId="0" xfId="0" applyFont="1" applyFill="1" applyBorder="1" applyAlignment="1">
      <alignment horizontal="center" vertical="center" wrapText="1"/>
    </xf>
    <xf numFmtId="0" fontId="86" fillId="35" borderId="10" xfId="0" applyFont="1" applyFill="1" applyBorder="1" applyAlignment="1" applyProtection="1">
      <alignment horizontal="left" vertical="top" wrapText="1"/>
      <protection hidden="1" locked="0"/>
    </xf>
    <xf numFmtId="0" fontId="81" fillId="0" borderId="0" xfId="0" applyFont="1" applyFill="1" applyBorder="1" applyAlignment="1" applyProtection="1">
      <alignment horizontal="left" vertical="top"/>
      <protection locked="0"/>
    </xf>
    <xf numFmtId="2" fontId="74" fillId="33" borderId="13" xfId="0" applyNumberFormat="1" applyFont="1" applyFill="1" applyBorder="1" applyAlignment="1" applyProtection="1">
      <alignment horizontal="center" vertical="center"/>
      <protection hidden="1"/>
    </xf>
    <xf numFmtId="0" fontId="87" fillId="33" borderId="10" xfId="0" applyFont="1" applyFill="1" applyBorder="1" applyAlignment="1" applyProtection="1">
      <alignment horizontal="center"/>
      <protection hidden="1"/>
    </xf>
    <xf numFmtId="0" fontId="74" fillId="33" borderId="16" xfId="0" applyFont="1" applyFill="1" applyBorder="1" applyAlignment="1" applyProtection="1">
      <alignment horizontal="left" vertical="top" wrapText="1"/>
      <protection hidden="1"/>
    </xf>
    <xf numFmtId="0" fontId="74" fillId="33" borderId="10" xfId="0" applyFont="1" applyFill="1" applyBorder="1" applyAlignment="1" applyProtection="1">
      <alignment horizontal="left" vertical="top" wrapText="1"/>
      <protection hidden="1"/>
    </xf>
    <xf numFmtId="0" fontId="74" fillId="33" borderId="17" xfId="0" applyFont="1" applyFill="1" applyBorder="1" applyAlignment="1" applyProtection="1">
      <alignment horizontal="left" vertical="top" wrapText="1"/>
      <protection hidden="1"/>
    </xf>
    <xf numFmtId="0" fontId="74" fillId="33" borderId="18" xfId="0" applyNumberFormat="1" applyFont="1" applyFill="1" applyBorder="1" applyAlignment="1" applyProtection="1">
      <alignment horizontal="center" vertical="center"/>
      <protection/>
    </xf>
    <xf numFmtId="0" fontId="74" fillId="33" borderId="19" xfId="0" applyNumberFormat="1" applyFont="1" applyFill="1" applyBorder="1" applyAlignment="1" applyProtection="1">
      <alignment horizontal="center" vertical="center"/>
      <protection/>
    </xf>
    <xf numFmtId="0" fontId="74" fillId="33" borderId="20" xfId="0" applyNumberFormat="1" applyFont="1" applyFill="1" applyBorder="1" applyAlignment="1" applyProtection="1">
      <alignment horizontal="center" vertical="center"/>
      <protection/>
    </xf>
    <xf numFmtId="0" fontId="74" fillId="33" borderId="16" xfId="0" applyNumberFormat="1" applyFont="1" applyFill="1" applyBorder="1" applyAlignment="1" applyProtection="1">
      <alignment horizontal="center" vertical="center"/>
      <protection/>
    </xf>
    <xf numFmtId="0" fontId="74" fillId="33" borderId="10" xfId="0" applyNumberFormat="1" applyFont="1" applyFill="1" applyBorder="1" applyAlignment="1" applyProtection="1">
      <alignment horizontal="center" vertical="center"/>
      <protection/>
    </xf>
    <xf numFmtId="0" fontId="74" fillId="33" borderId="17" xfId="0" applyNumberFormat="1" applyFont="1" applyFill="1" applyBorder="1" applyAlignment="1" applyProtection="1">
      <alignment horizontal="center" vertical="center"/>
      <protection/>
    </xf>
    <xf numFmtId="0" fontId="74" fillId="33" borderId="13" xfId="0" applyFont="1" applyFill="1" applyBorder="1" applyAlignment="1" applyProtection="1">
      <alignment horizontal="center" vertical="center"/>
      <protection hidden="1"/>
    </xf>
    <xf numFmtId="0" fontId="88" fillId="33" borderId="11" xfId="0" applyFont="1" applyFill="1" applyBorder="1" applyAlignment="1" applyProtection="1">
      <alignment horizontal="center" wrapText="1"/>
      <protection hidden="1"/>
    </xf>
    <xf numFmtId="0" fontId="77" fillId="33" borderId="0" xfId="0" applyFont="1" applyFill="1" applyAlignment="1" applyProtection="1">
      <alignment horizontal="left" vertical="top"/>
      <protection hidden="1"/>
    </xf>
    <xf numFmtId="0" fontId="74" fillId="33" borderId="18" xfId="0" applyFont="1" applyFill="1" applyBorder="1" applyAlignment="1" applyProtection="1">
      <alignment horizontal="left" vertical="top" wrapText="1"/>
      <protection hidden="1"/>
    </xf>
    <xf numFmtId="0" fontId="74" fillId="33" borderId="19" xfId="0" applyFont="1" applyFill="1" applyBorder="1" applyAlignment="1" applyProtection="1">
      <alignment horizontal="left" vertical="top" wrapText="1"/>
      <protection hidden="1"/>
    </xf>
    <xf numFmtId="0" fontId="74" fillId="33" borderId="20" xfId="0" applyFont="1" applyFill="1" applyBorder="1" applyAlignment="1" applyProtection="1">
      <alignment horizontal="left" vertical="top" wrapText="1"/>
      <protection hidden="1"/>
    </xf>
    <xf numFmtId="0" fontId="74" fillId="33" borderId="16" xfId="0" applyNumberFormat="1" applyFont="1" applyFill="1" applyBorder="1" applyAlignment="1" applyProtection="1">
      <alignment horizontal="left" vertical="top" wrapText="1"/>
      <protection hidden="1"/>
    </xf>
    <xf numFmtId="0" fontId="74" fillId="33" borderId="10" xfId="0" applyNumberFormat="1" applyFont="1" applyFill="1" applyBorder="1" applyAlignment="1" applyProtection="1">
      <alignment horizontal="left" vertical="top" wrapText="1"/>
      <protection hidden="1"/>
    </xf>
    <xf numFmtId="0" fontId="74" fillId="33" borderId="17" xfId="0" applyNumberFormat="1" applyFont="1" applyFill="1" applyBorder="1" applyAlignment="1" applyProtection="1">
      <alignment horizontal="left" vertical="top" wrapText="1"/>
      <protection hidden="1"/>
    </xf>
    <xf numFmtId="0" fontId="74" fillId="33" borderId="0" xfId="0" applyFont="1" applyFill="1" applyAlignment="1" applyProtection="1">
      <alignment horizontal="justify" wrapText="1"/>
      <protection hidden="1"/>
    </xf>
    <xf numFmtId="0" fontId="89" fillId="33" borderId="12" xfId="0" applyFont="1" applyFill="1" applyBorder="1" applyAlignment="1" applyProtection="1">
      <alignment horizontal="center" vertical="center" wrapText="1"/>
      <protection hidden="1"/>
    </xf>
    <xf numFmtId="0" fontId="89" fillId="33" borderId="11" xfId="0" applyFont="1" applyFill="1" applyBorder="1" applyAlignment="1" applyProtection="1">
      <alignment horizontal="center" vertical="center" wrapText="1"/>
      <protection hidden="1"/>
    </xf>
    <xf numFmtId="0" fontId="89" fillId="33" borderId="21" xfId="0" applyFont="1" applyFill="1" applyBorder="1" applyAlignment="1" applyProtection="1">
      <alignment horizontal="center" vertical="center" wrapText="1"/>
      <protection hidden="1"/>
    </xf>
    <xf numFmtId="0" fontId="74" fillId="33" borderId="0" xfId="0" applyFont="1" applyFill="1" applyAlignment="1" applyProtection="1">
      <alignment horizontal="left" vertical="top" wrapText="1"/>
      <protection hidden="1"/>
    </xf>
    <xf numFmtId="0" fontId="74" fillId="33" borderId="0" xfId="0" applyFont="1" applyFill="1" applyAlignment="1" applyProtection="1">
      <alignment horizontal="left" wrapText="1"/>
      <protection hidden="1"/>
    </xf>
    <xf numFmtId="0" fontId="89" fillId="33" borderId="12" xfId="0" applyFont="1" applyFill="1" applyBorder="1" applyAlignment="1" applyProtection="1">
      <alignment horizontal="center" vertical="top" wrapText="1"/>
      <protection hidden="1"/>
    </xf>
    <xf numFmtId="0" fontId="89" fillId="33" borderId="11" xfId="0" applyFont="1" applyFill="1" applyBorder="1" applyAlignment="1" applyProtection="1">
      <alignment horizontal="center" vertical="top" wrapText="1"/>
      <protection hidden="1"/>
    </xf>
    <xf numFmtId="0" fontId="89" fillId="33" borderId="21" xfId="0" applyFont="1" applyFill="1" applyBorder="1" applyAlignment="1" applyProtection="1">
      <alignment horizontal="center" vertical="top" wrapText="1"/>
      <protection hidden="1"/>
    </xf>
    <xf numFmtId="0" fontId="74" fillId="33" borderId="0" xfId="0" applyFont="1" applyFill="1" applyAlignment="1" applyProtection="1">
      <alignment horizontal="center"/>
      <protection hidden="1"/>
    </xf>
    <xf numFmtId="0" fontId="74" fillId="33" borderId="0" xfId="0" applyFont="1" applyFill="1" applyAlignment="1" applyProtection="1">
      <alignment horizontal="left" vertical="top"/>
      <protection hidden="1"/>
    </xf>
    <xf numFmtId="0" fontId="74" fillId="33" borderId="10" xfId="0" applyFont="1" applyFill="1" applyBorder="1" applyAlignment="1" applyProtection="1">
      <alignment horizontal="center"/>
      <protection hidden="1"/>
    </xf>
    <xf numFmtId="0" fontId="16" fillId="33" borderId="0" xfId="0" applyFont="1" applyFill="1" applyBorder="1" applyAlignment="1" applyProtection="1">
      <alignment horizontal="left" vertical="top" wrapText="1"/>
      <protection hidden="1"/>
    </xf>
    <xf numFmtId="0" fontId="74" fillId="33" borderId="18" xfId="0" applyFont="1" applyFill="1" applyBorder="1" applyAlignment="1" applyProtection="1">
      <alignment horizontal="left" vertical="center" wrapText="1"/>
      <protection hidden="1"/>
    </xf>
    <xf numFmtId="0" fontId="74" fillId="33" borderId="19" xfId="0" applyFont="1" applyFill="1" applyBorder="1" applyAlignment="1" applyProtection="1">
      <alignment horizontal="left" vertical="center" wrapText="1"/>
      <protection hidden="1"/>
    </xf>
    <xf numFmtId="0" fontId="74" fillId="33" borderId="20" xfId="0" applyFont="1" applyFill="1" applyBorder="1" applyAlignment="1" applyProtection="1">
      <alignment horizontal="left" vertical="center" wrapText="1"/>
      <protection hidden="1"/>
    </xf>
    <xf numFmtId="0" fontId="88" fillId="33" borderId="19" xfId="0" applyFont="1" applyFill="1" applyBorder="1" applyAlignment="1" applyProtection="1">
      <alignment horizontal="left" vertical="top"/>
      <protection hidden="1"/>
    </xf>
    <xf numFmtId="0" fontId="88" fillId="0" borderId="10" xfId="0" applyFont="1" applyFill="1" applyBorder="1" applyAlignment="1" applyProtection="1">
      <alignment horizontal="left" vertical="top" wrapText="1"/>
      <protection hidden="1"/>
    </xf>
    <xf numFmtId="14" fontId="74" fillId="33" borderId="10" xfId="0" applyNumberFormat="1" applyFont="1" applyFill="1" applyBorder="1" applyAlignment="1" applyProtection="1">
      <alignment horizontal="center" wrapText="1"/>
      <protection hidden="1"/>
    </xf>
    <xf numFmtId="0" fontId="89" fillId="33" borderId="12" xfId="0" applyFont="1" applyFill="1" applyBorder="1" applyAlignment="1" applyProtection="1">
      <alignment horizontal="center" vertical="center"/>
      <protection hidden="1"/>
    </xf>
    <xf numFmtId="0" fontId="89" fillId="33" borderId="11" xfId="0" applyFont="1" applyFill="1" applyBorder="1" applyAlignment="1" applyProtection="1">
      <alignment horizontal="center" vertical="center"/>
      <protection hidden="1"/>
    </xf>
    <xf numFmtId="0" fontId="89" fillId="33" borderId="21" xfId="0" applyFont="1" applyFill="1" applyBorder="1" applyAlignment="1" applyProtection="1">
      <alignment horizontal="center" vertical="center"/>
      <protection hidden="1"/>
    </xf>
    <xf numFmtId="0" fontId="74" fillId="33" borderId="0" xfId="0" applyFont="1" applyFill="1" applyBorder="1" applyAlignment="1" applyProtection="1">
      <alignment horizontal="left" wrapText="1"/>
      <protection hidden="1"/>
    </xf>
    <xf numFmtId="0" fontId="74" fillId="33" borderId="0" xfId="0" applyFont="1" applyFill="1" applyBorder="1" applyAlignment="1" applyProtection="1">
      <alignment horizontal="center"/>
      <protection hidden="1"/>
    </xf>
    <xf numFmtId="0" fontId="74" fillId="0" borderId="0" xfId="0" applyFont="1" applyFill="1" applyBorder="1" applyAlignment="1" applyProtection="1">
      <alignment horizontal="left"/>
      <protection hidden="1"/>
    </xf>
    <xf numFmtId="2" fontId="87" fillId="33" borderId="22" xfId="0" applyNumberFormat="1" applyFont="1" applyFill="1" applyBorder="1" applyAlignment="1" applyProtection="1">
      <alignment horizontal="center"/>
      <protection hidden="1"/>
    </xf>
    <xf numFmtId="2" fontId="87" fillId="33" borderId="23" xfId="0" applyNumberFormat="1" applyFont="1" applyFill="1" applyBorder="1" applyAlignment="1" applyProtection="1">
      <alignment horizontal="center"/>
      <protection hidden="1"/>
    </xf>
    <xf numFmtId="2" fontId="87" fillId="33" borderId="24" xfId="0" applyNumberFormat="1" applyFont="1" applyFill="1" applyBorder="1" applyAlignment="1" applyProtection="1">
      <alignment horizontal="center"/>
      <protection hidden="1"/>
    </xf>
    <xf numFmtId="2" fontId="87" fillId="33" borderId="25" xfId="0" applyNumberFormat="1" applyFont="1" applyFill="1" applyBorder="1" applyAlignment="1" applyProtection="1">
      <alignment horizontal="center"/>
      <protection hidden="1"/>
    </xf>
    <xf numFmtId="0" fontId="74" fillId="33" borderId="0" xfId="0" applyFont="1" applyFill="1" applyAlignment="1" applyProtection="1">
      <alignment horizontal="right"/>
      <protection hidden="1"/>
    </xf>
    <xf numFmtId="0" fontId="74" fillId="33" borderId="10" xfId="0" applyFont="1" applyFill="1" applyBorder="1" applyAlignment="1" applyProtection="1">
      <alignment horizontal="left"/>
      <protection hidden="1"/>
    </xf>
    <xf numFmtId="0" fontId="74" fillId="33" borderId="11" xfId="0" applyFont="1" applyFill="1" applyBorder="1" applyAlignment="1" applyProtection="1">
      <alignment horizontal="left"/>
      <protection hidden="1"/>
    </xf>
    <xf numFmtId="0" fontId="76" fillId="0" borderId="0" xfId="0" applyFont="1" applyFill="1" applyAlignment="1" applyProtection="1">
      <alignment horizontal="left" vertical="top" wrapText="1"/>
      <protection hidden="1"/>
    </xf>
    <xf numFmtId="14" fontId="75" fillId="33" borderId="11" xfId="0" applyNumberFormat="1" applyFont="1" applyFill="1" applyBorder="1" applyAlignment="1" applyProtection="1">
      <alignment horizontal="right" wrapText="1"/>
      <protection hidden="1"/>
    </xf>
    <xf numFmtId="0" fontId="75" fillId="33" borderId="0" xfId="0" applyFont="1" applyFill="1" applyAlignment="1" applyProtection="1">
      <alignment horizontal="left"/>
      <protection hidden="1"/>
    </xf>
    <xf numFmtId="0" fontId="74" fillId="33" borderId="0" xfId="0" applyFont="1" applyFill="1" applyAlignment="1" applyProtection="1">
      <alignment horizontal="left"/>
      <protection hidden="1"/>
    </xf>
    <xf numFmtId="0" fontId="74" fillId="33" borderId="10" xfId="0" applyFont="1" applyFill="1" applyBorder="1" applyAlignment="1" applyProtection="1">
      <alignment horizontal="left" wrapText="1"/>
      <protection hidden="1"/>
    </xf>
    <xf numFmtId="0" fontId="12" fillId="33" borderId="0" xfId="0" applyFont="1" applyFill="1" applyAlignment="1" applyProtection="1">
      <alignment horizontal="left" vertical="top" wrapText="1"/>
      <protection hidden="1"/>
    </xf>
    <xf numFmtId="0" fontId="89" fillId="0" borderId="0" xfId="0" applyFont="1" applyFill="1" applyBorder="1" applyAlignment="1" applyProtection="1">
      <alignment horizontal="left" wrapText="1"/>
      <protection hidden="1"/>
    </xf>
    <xf numFmtId="0" fontId="89" fillId="0" borderId="10" xfId="0" applyFont="1" applyFill="1" applyBorder="1" applyAlignment="1" applyProtection="1">
      <alignment horizontal="left" wrapText="1"/>
      <protection hidden="1"/>
    </xf>
    <xf numFmtId="0" fontId="74" fillId="0" borderId="10" xfId="0" applyFont="1" applyBorder="1" applyAlignment="1" applyProtection="1">
      <alignment horizontal="center"/>
      <protection hidden="1"/>
    </xf>
    <xf numFmtId="0" fontId="88" fillId="33" borderId="10" xfId="0" applyFont="1" applyFill="1" applyBorder="1" applyAlignment="1" applyProtection="1">
      <alignment horizontal="right" wrapText="1"/>
      <protection hidden="1"/>
    </xf>
    <xf numFmtId="2" fontId="87" fillId="33" borderId="26" xfId="0" applyNumberFormat="1" applyFont="1" applyFill="1" applyBorder="1" applyAlignment="1" applyProtection="1">
      <alignment horizontal="center"/>
      <protection hidden="1"/>
    </xf>
    <xf numFmtId="2" fontId="87" fillId="33" borderId="27" xfId="0" applyNumberFormat="1" applyFont="1" applyFill="1" applyBorder="1" applyAlignment="1" applyProtection="1">
      <alignment horizontal="center"/>
      <protection hidden="1"/>
    </xf>
    <xf numFmtId="2" fontId="87" fillId="33" borderId="28" xfId="0" applyNumberFormat="1" applyFont="1" applyFill="1" applyBorder="1" applyAlignment="1" applyProtection="1">
      <alignment horizontal="center"/>
      <protection hidden="1"/>
    </xf>
    <xf numFmtId="0" fontId="75" fillId="33" borderId="0" xfId="0" applyFont="1" applyFill="1" applyAlignment="1" applyProtection="1">
      <alignment horizontal="center" vertical="top"/>
      <protection hidden="1"/>
    </xf>
    <xf numFmtId="0" fontId="90" fillId="33" borderId="10" xfId="0" applyFont="1" applyFill="1" applyBorder="1" applyAlignment="1" applyProtection="1">
      <alignment horizontal="center" wrapText="1"/>
      <protection hidden="1"/>
    </xf>
    <xf numFmtId="14" fontId="75" fillId="33" borderId="10" xfId="0" applyNumberFormat="1" applyFont="1" applyFill="1" applyBorder="1" applyAlignment="1" applyProtection="1">
      <alignment horizontal="center"/>
      <protection hidden="1"/>
    </xf>
    <xf numFmtId="0" fontId="75" fillId="0" borderId="10" xfId="0" applyFont="1" applyFill="1" applyBorder="1" applyAlignment="1" applyProtection="1">
      <alignment horizontal="center"/>
      <protection hidden="1"/>
    </xf>
    <xf numFmtId="0" fontId="75" fillId="0" borderId="10" xfId="0" applyFont="1" applyFill="1" applyBorder="1" applyAlignment="1" applyProtection="1">
      <alignment horizontal="right"/>
      <protection hidden="1"/>
    </xf>
    <xf numFmtId="0" fontId="75" fillId="33" borderId="0" xfId="0" applyFont="1" applyFill="1" applyBorder="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89" fillId="33" borderId="0" xfId="0" applyFont="1" applyFill="1" applyBorder="1" applyAlignment="1" applyProtection="1">
      <alignment horizontal="left" vertical="top" wrapText="1"/>
      <protection hidden="1"/>
    </xf>
    <xf numFmtId="0" fontId="76" fillId="33" borderId="0" xfId="0" applyFont="1" applyFill="1" applyBorder="1" applyAlignment="1" applyProtection="1">
      <alignment horizontal="left" vertical="top" wrapText="1"/>
      <protection hidden="1"/>
    </xf>
    <xf numFmtId="0" fontId="86" fillId="33" borderId="12" xfId="0" applyFont="1" applyFill="1" applyBorder="1" applyAlignment="1" applyProtection="1">
      <alignment horizontal="center" vertical="top" wrapText="1"/>
      <protection hidden="1"/>
    </xf>
    <xf numFmtId="0" fontId="86" fillId="33" borderId="11" xfId="0" applyFont="1" applyFill="1" applyBorder="1" applyAlignment="1" applyProtection="1">
      <alignment horizontal="center" vertical="top" wrapText="1"/>
      <protection hidden="1"/>
    </xf>
    <xf numFmtId="0" fontId="86" fillId="33" borderId="21" xfId="0" applyFont="1" applyFill="1" applyBorder="1" applyAlignment="1" applyProtection="1">
      <alignment horizontal="center" vertical="top" wrapText="1"/>
      <protection hidden="1"/>
    </xf>
    <xf numFmtId="0" fontId="86" fillId="33" borderId="12" xfId="0" applyFont="1" applyFill="1" applyBorder="1" applyAlignment="1" applyProtection="1">
      <alignment horizontal="left" vertical="top" wrapText="1"/>
      <protection hidden="1"/>
    </xf>
    <xf numFmtId="0" fontId="86" fillId="33" borderId="11" xfId="0" applyFont="1" applyFill="1" applyBorder="1" applyAlignment="1" applyProtection="1">
      <alignment horizontal="left" vertical="top"/>
      <protection hidden="1"/>
    </xf>
    <xf numFmtId="0" fontId="86" fillId="33" borderId="21" xfId="0" applyFont="1" applyFill="1" applyBorder="1" applyAlignment="1" applyProtection="1">
      <alignment horizontal="left" vertical="top"/>
      <protection hidden="1"/>
    </xf>
    <xf numFmtId="0" fontId="76" fillId="33" borderId="12" xfId="0" applyFont="1" applyFill="1" applyBorder="1" applyAlignment="1" applyProtection="1">
      <alignment horizontal="center" vertical="center" wrapText="1"/>
      <protection hidden="1"/>
    </xf>
    <xf numFmtId="0" fontId="76" fillId="33" borderId="11" xfId="0" applyFont="1" applyFill="1" applyBorder="1" applyAlignment="1" applyProtection="1">
      <alignment horizontal="center" vertical="center" wrapText="1"/>
      <protection hidden="1"/>
    </xf>
    <xf numFmtId="0" fontId="76" fillId="33" borderId="21" xfId="0" applyFont="1" applyFill="1" applyBorder="1" applyAlignment="1" applyProtection="1">
      <alignment horizontal="center" vertical="center" wrapText="1"/>
      <protection hidden="1"/>
    </xf>
    <xf numFmtId="2" fontId="76" fillId="33" borderId="12" xfId="0" applyNumberFormat="1" applyFont="1" applyFill="1" applyBorder="1" applyAlignment="1" applyProtection="1">
      <alignment horizontal="center" vertical="center" wrapText="1"/>
      <protection hidden="1"/>
    </xf>
    <xf numFmtId="0" fontId="91" fillId="0" borderId="19" xfId="0" applyFont="1" applyBorder="1" applyAlignment="1" applyProtection="1">
      <alignment horizontal="left" vertical="top"/>
      <protection/>
    </xf>
    <xf numFmtId="0" fontId="86" fillId="33" borderId="12" xfId="0" applyFont="1" applyFill="1" applyBorder="1" applyAlignment="1" applyProtection="1">
      <alignment horizontal="left" vertical="top"/>
      <protection hidden="1"/>
    </xf>
    <xf numFmtId="0" fontId="76" fillId="33" borderId="12" xfId="0" applyFont="1" applyFill="1" applyBorder="1" applyAlignment="1" applyProtection="1">
      <alignment horizontal="center" vertical="top" wrapText="1"/>
      <protection hidden="1"/>
    </xf>
    <xf numFmtId="0" fontId="76" fillId="33" borderId="11" xfId="0" applyFont="1" applyFill="1" applyBorder="1" applyAlignment="1" applyProtection="1">
      <alignment horizontal="center" vertical="top" wrapText="1"/>
      <protection hidden="1"/>
    </xf>
    <xf numFmtId="0" fontId="76" fillId="33" borderId="21" xfId="0" applyFont="1" applyFill="1" applyBorder="1" applyAlignment="1" applyProtection="1">
      <alignment horizontal="center" vertical="top" wrapText="1"/>
      <protection hidden="1"/>
    </xf>
    <xf numFmtId="2" fontId="76" fillId="33" borderId="12" xfId="0" applyNumberFormat="1" applyFont="1" applyFill="1" applyBorder="1" applyAlignment="1" applyProtection="1">
      <alignment horizontal="center" vertical="top" wrapText="1"/>
      <protection hidden="1"/>
    </xf>
    <xf numFmtId="2" fontId="76" fillId="33" borderId="11" xfId="0" applyNumberFormat="1" applyFont="1" applyFill="1" applyBorder="1" applyAlignment="1" applyProtection="1">
      <alignment horizontal="center" vertical="top" wrapText="1"/>
      <protection hidden="1"/>
    </xf>
    <xf numFmtId="2" fontId="76" fillId="33" borderId="21" xfId="0" applyNumberFormat="1" applyFont="1" applyFill="1" applyBorder="1" applyAlignment="1" applyProtection="1">
      <alignment horizontal="center" vertical="top" wrapText="1"/>
      <protection hidden="1"/>
    </xf>
    <xf numFmtId="2" fontId="76" fillId="33" borderId="11" xfId="0" applyNumberFormat="1" applyFont="1" applyFill="1" applyBorder="1" applyAlignment="1" applyProtection="1">
      <alignment horizontal="center" vertical="center" wrapText="1"/>
      <protection hidden="1"/>
    </xf>
    <xf numFmtId="2" fontId="76" fillId="33" borderId="21" xfId="0" applyNumberFormat="1" applyFont="1" applyFill="1" applyBorder="1" applyAlignment="1" applyProtection="1">
      <alignment horizontal="center" vertical="center" wrapText="1"/>
      <protection hidden="1"/>
    </xf>
    <xf numFmtId="2" fontId="76" fillId="31" borderId="12" xfId="0" applyNumberFormat="1" applyFont="1" applyFill="1" applyBorder="1" applyAlignment="1" applyProtection="1">
      <alignment horizontal="center" vertical="center" wrapText="1"/>
      <protection hidden="1" locked="0"/>
    </xf>
    <xf numFmtId="2" fontId="76" fillId="31" borderId="11" xfId="0" applyNumberFormat="1" applyFont="1" applyFill="1" applyBorder="1" applyAlignment="1" applyProtection="1">
      <alignment horizontal="center" vertical="center" wrapText="1"/>
      <protection hidden="1" locked="0"/>
    </xf>
    <xf numFmtId="2" fontId="76" fillId="31" borderId="21" xfId="0" applyNumberFormat="1" applyFont="1" applyFill="1" applyBorder="1" applyAlignment="1" applyProtection="1">
      <alignment horizontal="center" vertical="center" wrapText="1"/>
      <protection hidden="1" locked="0"/>
    </xf>
    <xf numFmtId="0" fontId="77" fillId="33" borderId="0" xfId="0" applyFont="1" applyFill="1" applyAlignment="1" applyProtection="1">
      <alignment horizontal="left"/>
      <protection hidden="1"/>
    </xf>
    <xf numFmtId="0" fontId="82" fillId="0" borderId="10" xfId="0" applyFont="1" applyFill="1" applyBorder="1" applyAlignment="1" applyProtection="1">
      <alignment horizontal="center"/>
      <protection hidden="1"/>
    </xf>
    <xf numFmtId="0" fontId="74" fillId="31" borderId="10" xfId="0" applyFont="1" applyFill="1" applyBorder="1" applyAlignment="1" applyProtection="1">
      <alignment horizontal="center"/>
      <protection hidden="1" locked="0"/>
    </xf>
    <xf numFmtId="0" fontId="82" fillId="0" borderId="10" xfId="0" applyFont="1" applyFill="1" applyBorder="1" applyAlignment="1" applyProtection="1">
      <alignment horizontal="center" vertical="top"/>
      <protection hidden="1"/>
    </xf>
    <xf numFmtId="0" fontId="92" fillId="0" borderId="10" xfId="0" applyFont="1" applyFill="1" applyBorder="1" applyAlignment="1" applyProtection="1">
      <alignment horizontal="left" wrapText="1"/>
      <protection hidden="1"/>
    </xf>
    <xf numFmtId="49" fontId="78" fillId="33" borderId="0" xfId="0" applyNumberFormat="1" applyFont="1" applyFill="1" applyBorder="1" applyAlignment="1" applyProtection="1">
      <alignment horizontal="center" vertical="top"/>
      <protection hidden="1"/>
    </xf>
    <xf numFmtId="0" fontId="77" fillId="33" borderId="0" xfId="0" applyFont="1" applyFill="1" applyBorder="1" applyAlignment="1" applyProtection="1">
      <alignment horizontal="left" wrapText="1"/>
      <protection hidden="1"/>
    </xf>
    <xf numFmtId="0" fontId="77" fillId="0" borderId="10" xfId="0" applyFont="1" applyFill="1" applyBorder="1" applyAlignment="1" applyProtection="1">
      <alignment horizontal="left"/>
      <protection hidden="1"/>
    </xf>
    <xf numFmtId="0" fontId="93" fillId="0" borderId="0" xfId="0" applyFont="1" applyBorder="1" applyAlignment="1" applyProtection="1">
      <alignment horizontal="center"/>
      <protection hidden="1"/>
    </xf>
    <xf numFmtId="0" fontId="77" fillId="33" borderId="0" xfId="0" applyFont="1" applyFill="1" applyAlignment="1" applyProtection="1">
      <alignment horizontal="left" vertical="top" wrapText="1"/>
      <protection hidden="1"/>
    </xf>
    <xf numFmtId="0" fontId="77" fillId="33" borderId="0" xfId="0" applyNumberFormat="1" applyFont="1" applyFill="1" applyAlignment="1" applyProtection="1">
      <alignment horizontal="left" vertical="top" wrapText="1"/>
      <protection hidden="1"/>
    </xf>
    <xf numFmtId="49" fontId="77" fillId="33" borderId="0" xfId="0" applyNumberFormat="1" applyFont="1" applyFill="1" applyAlignment="1" applyProtection="1">
      <alignment horizontal="left" vertical="top" wrapText="1"/>
      <protection hidden="1"/>
    </xf>
    <xf numFmtId="0" fontId="82" fillId="33" borderId="0" xfId="0" applyFont="1" applyFill="1" applyAlignment="1" applyProtection="1">
      <alignment horizontal="center"/>
      <protection hidden="1"/>
    </xf>
    <xf numFmtId="0" fontId="77" fillId="35" borderId="0" xfId="0" applyFont="1" applyFill="1" applyAlignment="1" applyProtection="1">
      <alignment horizontal="left" vertical="top" wrapText="1"/>
      <protection hidden="1"/>
    </xf>
    <xf numFmtId="14" fontId="87" fillId="0" borderId="10" xfId="0" applyNumberFormat="1" applyFont="1" applyBorder="1" applyAlignment="1" applyProtection="1">
      <alignment horizontal="center"/>
      <protection/>
    </xf>
    <xf numFmtId="0" fontId="75" fillId="33" borderId="10" xfId="0" applyFont="1" applyFill="1" applyBorder="1" applyAlignment="1" applyProtection="1">
      <alignment horizontal="center"/>
      <protection hidden="1"/>
    </xf>
    <xf numFmtId="0" fontId="74" fillId="33" borderId="0" xfId="0" applyFont="1" applyFill="1" applyAlignment="1" applyProtection="1">
      <alignment horizontal="center" vertical="top"/>
      <protection hidden="1"/>
    </xf>
    <xf numFmtId="0" fontId="77" fillId="35" borderId="0" xfId="0" applyFont="1" applyFill="1" applyBorder="1" applyAlignment="1" applyProtection="1">
      <alignment horizontal="left" wrapText="1"/>
      <protection hidden="1" locked="0"/>
    </xf>
    <xf numFmtId="0" fontId="77" fillId="35" borderId="10" xfId="0" applyFont="1" applyFill="1" applyBorder="1" applyAlignment="1" applyProtection="1">
      <alignment horizontal="left" wrapText="1"/>
      <protection hidden="1" locked="0"/>
    </xf>
    <xf numFmtId="0" fontId="77" fillId="33" borderId="10" xfId="0" applyFont="1" applyFill="1" applyBorder="1" applyAlignment="1" applyProtection="1">
      <alignment horizontal="center"/>
      <protection hidden="1"/>
    </xf>
    <xf numFmtId="0" fontId="77" fillId="0" borderId="0" xfId="0" applyFont="1" applyFill="1" applyBorder="1" applyAlignment="1" applyProtection="1">
      <alignment horizontal="left" vertical="top" wrapText="1"/>
      <protection hidden="1"/>
    </xf>
    <xf numFmtId="0" fontId="82" fillId="33" borderId="0" xfId="0" applyFont="1" applyFill="1" applyAlignment="1" applyProtection="1">
      <alignment horizontal="center" vertical="top"/>
      <protection hidden="1"/>
    </xf>
    <xf numFmtId="0" fontId="77" fillId="33" borderId="0" xfId="0" applyFont="1" applyFill="1" applyBorder="1" applyAlignment="1" applyProtection="1">
      <alignment horizontal="left" vertical="top" wrapText="1"/>
      <protection hidden="1"/>
    </xf>
    <xf numFmtId="0" fontId="93" fillId="0" borderId="0" xfId="0" applyFont="1" applyBorder="1" applyAlignment="1" applyProtection="1">
      <alignment horizontal="left"/>
      <protection hidden="1"/>
    </xf>
    <xf numFmtId="0" fontId="77" fillId="33" borderId="0" xfId="0" applyFont="1" applyFill="1" applyAlignment="1" applyProtection="1">
      <alignment horizontal="left" wrapText="1"/>
      <protection hidden="1"/>
    </xf>
    <xf numFmtId="0" fontId="77" fillId="31" borderId="0" xfId="0" applyNumberFormat="1" applyFont="1" applyFill="1" applyAlignment="1" applyProtection="1">
      <alignment horizontal="left" vertical="top" wrapText="1"/>
      <protection hidden="1"/>
    </xf>
    <xf numFmtId="0" fontId="94" fillId="0" borderId="19" xfId="0" applyFont="1" applyBorder="1" applyAlignment="1" applyProtection="1">
      <alignment horizontal="center" vertical="center"/>
      <protection hidden="1"/>
    </xf>
    <xf numFmtId="0" fontId="77" fillId="31" borderId="0" xfId="0" applyFont="1" applyFill="1" applyAlignment="1" applyProtection="1">
      <alignment horizontal="left" vertical="top" wrapText="1"/>
      <protection hidden="1"/>
    </xf>
    <xf numFmtId="0" fontId="77" fillId="35" borderId="10" xfId="0" applyFont="1" applyFill="1" applyBorder="1" applyAlignment="1" applyProtection="1">
      <alignment horizontal="left" vertical="top"/>
      <protection hidden="1" locked="0"/>
    </xf>
    <xf numFmtId="0" fontId="92" fillId="0" borderId="0" xfId="0" applyFont="1" applyBorder="1" applyAlignment="1" applyProtection="1">
      <alignment horizontal="left" vertical="top"/>
      <protection hidden="1"/>
    </xf>
    <xf numFmtId="0" fontId="93" fillId="0" borderId="0" xfId="0" applyFont="1" applyBorder="1" applyAlignment="1" applyProtection="1">
      <alignment horizontal="center" vertical="top"/>
      <protection hidden="1"/>
    </xf>
    <xf numFmtId="0" fontId="81" fillId="35" borderId="0" xfId="0" applyFont="1" applyFill="1" applyBorder="1" applyAlignment="1" applyProtection="1">
      <alignment horizontal="left" vertical="top" wrapText="1"/>
      <protection hidden="1" locked="0"/>
    </xf>
    <xf numFmtId="0" fontId="81" fillId="33" borderId="0" xfId="0" applyFont="1" applyFill="1" applyAlignment="1" applyProtection="1">
      <alignment horizontal="left" vertical="top" wrapText="1"/>
      <protection hidden="1"/>
    </xf>
    <xf numFmtId="0" fontId="81" fillId="35" borderId="12" xfId="0" applyFont="1" applyFill="1" applyBorder="1" applyAlignment="1" applyProtection="1">
      <alignment horizontal="left" vertical="top" wrapText="1"/>
      <protection hidden="1" locked="0"/>
    </xf>
    <xf numFmtId="0" fontId="81" fillId="35" borderId="11" xfId="0" applyFont="1" applyFill="1" applyBorder="1" applyAlignment="1" applyProtection="1">
      <alignment horizontal="left" vertical="top" wrapText="1"/>
      <protection hidden="1" locked="0"/>
    </xf>
    <xf numFmtId="0" fontId="81" fillId="35" borderId="21" xfId="0" applyFont="1" applyFill="1" applyBorder="1" applyAlignment="1" applyProtection="1">
      <alignment horizontal="left" vertical="top" wrapText="1"/>
      <protection hidden="1" locked="0"/>
    </xf>
    <xf numFmtId="0" fontId="92" fillId="35" borderId="10" xfId="0" applyFont="1" applyFill="1" applyBorder="1" applyAlignment="1" applyProtection="1">
      <alignment horizontal="left" vertical="top" wrapText="1"/>
      <protection hidden="1" locked="0"/>
    </xf>
    <xf numFmtId="14" fontId="87" fillId="31" borderId="10" xfId="0" applyNumberFormat="1" applyFont="1" applyFill="1" applyBorder="1" applyAlignment="1" applyProtection="1">
      <alignment horizontal="right"/>
      <protection hidden="1" locked="0"/>
    </xf>
    <xf numFmtId="0" fontId="77" fillId="33" borderId="0" xfId="0" applyFont="1" applyFill="1" applyAlignment="1" applyProtection="1">
      <alignment horizontal="center" vertical="top" wrapText="1"/>
      <protection hidden="1"/>
    </xf>
    <xf numFmtId="0" fontId="88" fillId="33" borderId="0" xfId="0" applyFont="1" applyFill="1" applyAlignment="1" applyProtection="1">
      <alignment horizontal="center" vertical="top"/>
      <protection hidden="1"/>
    </xf>
    <xf numFmtId="0" fontId="76" fillId="33" borderId="10" xfId="0" applyFont="1" applyFill="1" applyBorder="1" applyAlignment="1" applyProtection="1">
      <alignment horizontal="center"/>
      <protection hidden="1"/>
    </xf>
    <xf numFmtId="0" fontId="89" fillId="33" borderId="19" xfId="0" applyFont="1" applyFill="1" applyBorder="1" applyAlignment="1" applyProtection="1">
      <alignment horizontal="center" vertical="center"/>
      <protection hidden="1"/>
    </xf>
    <xf numFmtId="0" fontId="86" fillId="35" borderId="10" xfId="0" applyFont="1" applyFill="1" applyBorder="1" applyAlignment="1" applyProtection="1">
      <alignment horizontal="left" vertical="top" wrapText="1"/>
      <protection locked="0"/>
    </xf>
    <xf numFmtId="0" fontId="95" fillId="33" borderId="0" xfId="0" applyFont="1" applyFill="1" applyAlignment="1" applyProtection="1">
      <alignment horizontal="center" vertical="top"/>
      <protection hidden="1"/>
    </xf>
    <xf numFmtId="0" fontId="76" fillId="35" borderId="0" xfId="0" applyFont="1" applyFill="1" applyAlignment="1" applyProtection="1">
      <alignment horizontal="left" vertical="top" wrapText="1"/>
      <protection hidden="1" locked="0"/>
    </xf>
    <xf numFmtId="0" fontId="81" fillId="33" borderId="0" xfId="0" applyFont="1" applyFill="1" applyBorder="1" applyAlignment="1" applyProtection="1">
      <alignment horizontal="left" vertical="top" wrapText="1"/>
      <protection hidden="1"/>
    </xf>
    <xf numFmtId="14" fontId="77" fillId="33" borderId="0" xfId="0" applyNumberFormat="1" applyFont="1" applyFill="1" applyAlignment="1" applyProtection="1">
      <alignment horizontal="left" vertical="top" wrapText="1"/>
      <protection hidden="1"/>
    </xf>
    <xf numFmtId="0" fontId="82" fillId="33" borderId="0" xfId="0" applyFont="1" applyFill="1" applyAlignment="1" applyProtection="1">
      <alignment horizontal="center" vertical="top" wrapText="1"/>
      <protection hidden="1"/>
    </xf>
    <xf numFmtId="0" fontId="96" fillId="0" borderId="0" xfId="0" applyFont="1" applyAlignment="1" applyProtection="1">
      <alignment horizontal="left" vertical="top"/>
      <protection/>
    </xf>
    <xf numFmtId="0" fontId="81"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0" fontId="82" fillId="33" borderId="0" xfId="0" applyFont="1" applyFill="1" applyAlignment="1" applyProtection="1">
      <alignment horizontal="center" wrapText="1"/>
      <protection hidden="1"/>
    </xf>
    <xf numFmtId="0" fontId="81" fillId="0" borderId="10" xfId="0" applyFont="1" applyFill="1" applyBorder="1" applyAlignment="1" applyProtection="1">
      <alignment horizontal="center" vertical="top"/>
      <protection/>
    </xf>
    <xf numFmtId="0" fontId="97" fillId="33" borderId="0" xfId="0" applyFont="1" applyFill="1" applyAlignment="1" applyProtection="1">
      <alignment horizontal="left" vertical="top" wrapText="1"/>
      <protection hidden="1" locked="0"/>
    </xf>
    <xf numFmtId="0" fontId="98" fillId="35" borderId="0" xfId="0" applyFont="1" applyFill="1" applyBorder="1" applyAlignment="1" applyProtection="1">
      <alignment horizontal="left" vertical="top" wrapText="1"/>
      <protection hidden="1" locked="0"/>
    </xf>
    <xf numFmtId="0" fontId="81" fillId="33" borderId="0" xfId="0" applyFont="1" applyFill="1" applyAlignment="1" applyProtection="1">
      <alignment horizontal="left" vertical="top"/>
      <protection hidden="1"/>
    </xf>
    <xf numFmtId="0" fontId="81" fillId="0" borderId="0" xfId="0" applyFont="1" applyFill="1" applyBorder="1" applyAlignment="1" applyProtection="1">
      <alignment horizontal="left" vertical="top"/>
      <protection/>
    </xf>
    <xf numFmtId="0" fontId="88" fillId="33" borderId="0" xfId="0" applyFont="1" applyFill="1" applyAlignment="1" applyProtection="1">
      <alignment horizontal="center" vertical="top"/>
      <protection hidden="1" locked="0"/>
    </xf>
    <xf numFmtId="0" fontId="81" fillId="0" borderId="0" xfId="0" applyFont="1" applyFill="1" applyAlignment="1" applyProtection="1">
      <alignment horizontal="left" vertical="top" wrapText="1"/>
      <protection hidden="1"/>
    </xf>
    <xf numFmtId="0" fontId="81" fillId="0" borderId="0" xfId="0" applyFont="1" applyFill="1" applyBorder="1" applyAlignment="1" applyProtection="1">
      <alignment horizontal="left" vertical="top" wrapText="1"/>
      <protection hidden="1"/>
    </xf>
    <xf numFmtId="49" fontId="77" fillId="0" borderId="0" xfId="0" applyNumberFormat="1" applyFont="1" applyAlignment="1" applyProtection="1">
      <alignment horizontal="left" vertical="top"/>
      <protection hidden="1"/>
    </xf>
    <xf numFmtId="0" fontId="76" fillId="33" borderId="0" xfId="0" applyFont="1" applyFill="1" applyBorder="1" applyAlignment="1" applyProtection="1">
      <alignment horizontal="center"/>
      <protection hidden="1"/>
    </xf>
    <xf numFmtId="0" fontId="90" fillId="31" borderId="10" xfId="0" applyFont="1" applyFill="1" applyBorder="1" applyAlignment="1" applyProtection="1">
      <alignment horizontal="center"/>
      <protection hidden="1" locked="0"/>
    </xf>
    <xf numFmtId="0" fontId="77" fillId="0" borderId="10" xfId="0" applyNumberFormat="1" applyFont="1" applyFill="1" applyBorder="1" applyAlignment="1" applyProtection="1">
      <alignment horizontal="left" vertical="top"/>
      <protection hidden="1"/>
    </xf>
    <xf numFmtId="49" fontId="82" fillId="33" borderId="0" xfId="0" applyNumberFormat="1" applyFont="1" applyFill="1" applyBorder="1" applyAlignment="1" applyProtection="1" quotePrefix="1">
      <alignment/>
      <protection hidden="1"/>
    </xf>
    <xf numFmtId="0" fontId="81" fillId="35" borderId="0" xfId="0" applyNumberFormat="1" applyFont="1" applyFill="1" applyBorder="1" applyAlignment="1" applyProtection="1">
      <alignment horizontal="left" vertical="top" wrapText="1"/>
      <protection hidden="1" locked="0"/>
    </xf>
    <xf numFmtId="0" fontId="18" fillId="0" borderId="12" xfId="0" applyFont="1" applyFill="1" applyBorder="1" applyAlignment="1" applyProtection="1">
      <alignment horizontal="center" vertical="top" wrapText="1"/>
      <protection hidden="1" locked="0"/>
    </xf>
    <xf numFmtId="0" fontId="86" fillId="0" borderId="11" xfId="0" applyFont="1" applyFill="1" applyBorder="1" applyAlignment="1" applyProtection="1">
      <alignment horizontal="center" vertical="top" wrapText="1"/>
      <protection hidden="1" locked="0"/>
    </xf>
    <xf numFmtId="0" fontId="86" fillId="0" borderId="21" xfId="0" applyFont="1" applyFill="1" applyBorder="1" applyAlignment="1" applyProtection="1">
      <alignment horizontal="center" vertical="top" wrapText="1"/>
      <protection hidden="1" locked="0"/>
    </xf>
    <xf numFmtId="0" fontId="81" fillId="35" borderId="0" xfId="0" applyNumberFormat="1" applyFont="1" applyFill="1" applyBorder="1" applyAlignment="1" applyProtection="1">
      <alignment horizontal="left" vertical="top"/>
      <protection hidden="1" locked="0"/>
    </xf>
    <xf numFmtId="0" fontId="81" fillId="0" borderId="0" xfId="0" applyFont="1" applyAlignment="1" applyProtection="1">
      <alignment horizontal="left" vertical="top" wrapText="1"/>
      <protection hidden="1"/>
    </xf>
    <xf numFmtId="0" fontId="77" fillId="0" borderId="0" xfId="0" applyNumberFormat="1" applyFont="1" applyFill="1" applyAlignment="1" applyProtection="1">
      <alignment horizontal="left" vertical="top" wrapText="1"/>
      <protection hidden="1"/>
    </xf>
    <xf numFmtId="0" fontId="75" fillId="34" borderId="29" xfId="0" applyFont="1" applyFill="1" applyBorder="1" applyAlignment="1">
      <alignment horizontal="left" vertical="top" wrapText="1"/>
    </xf>
    <xf numFmtId="0" fontId="75" fillId="34" borderId="30" xfId="0" applyFont="1" applyFill="1" applyBorder="1" applyAlignment="1">
      <alignment horizontal="left" vertical="top" wrapText="1"/>
    </xf>
    <xf numFmtId="0" fontId="74" fillId="34" borderId="30" xfId="0" applyFont="1" applyFill="1" applyBorder="1" applyAlignment="1">
      <alignment horizontal="left" vertical="top" wrapText="1"/>
    </xf>
    <xf numFmtId="0" fontId="75" fillId="0" borderId="31" xfId="0" applyFont="1" applyBorder="1" applyAlignment="1">
      <alignment horizontal="left" vertical="top" wrapText="1"/>
    </xf>
    <xf numFmtId="0" fontId="75" fillId="0" borderId="0" xfId="0" applyFont="1" applyBorder="1" applyAlignment="1">
      <alignment horizontal="left" vertical="top" wrapText="1"/>
    </xf>
    <xf numFmtId="0" fontId="74" fillId="0" borderId="0" xfId="0" applyFont="1" applyBorder="1" applyAlignment="1">
      <alignment horizontal="left" vertical="top" wrapText="1"/>
    </xf>
    <xf numFmtId="0" fontId="75" fillId="34" borderId="31" xfId="0" applyFont="1" applyFill="1" applyBorder="1" applyAlignment="1">
      <alignment horizontal="left" vertical="top" wrapText="1"/>
    </xf>
    <xf numFmtId="0" fontId="75" fillId="34" borderId="0" xfId="0" applyFont="1" applyFill="1" applyBorder="1" applyAlignment="1">
      <alignment horizontal="left" vertical="top" wrapText="1"/>
    </xf>
    <xf numFmtId="0" fontId="74" fillId="34" borderId="0"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5" fillId="0" borderId="26" xfId="0" applyFont="1" applyBorder="1" applyAlignment="1">
      <alignment horizontal="left" vertical="top" wrapText="1"/>
    </xf>
    <xf numFmtId="0" fontId="74" fillId="0" borderId="27"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26"/>
  <sheetViews>
    <sheetView tabSelected="1" zoomScaleSheetLayoutView="120" zoomScalePageLayoutView="90" workbookViewId="0" topLeftCell="A1">
      <selection activeCell="W6" sqref="W6:AL6"/>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customWidth="1"/>
    <col min="53" max="53" width="16.00390625" style="24" hidden="1" customWidth="1"/>
    <col min="54" max="54" width="39.28125" style="24" hidden="1" customWidth="1"/>
    <col min="55" max="55" width="59.2812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hidden="1" customWidth="1"/>
    <col min="61" max="61" width="2.28125" style="24" customWidth="1"/>
    <col min="62" max="16384" width="2.28125" style="24" customWidth="1"/>
  </cols>
  <sheetData>
    <row r="1" spans="1:59" ht="25.5" customHeight="1">
      <c r="A1" s="259" t="s">
        <v>215</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44"/>
      <c r="AO1" s="44"/>
      <c r="AP1" s="44"/>
      <c r="AQ1" s="44"/>
      <c r="AR1" s="44"/>
      <c r="AS1" s="44"/>
      <c r="AT1" s="44"/>
      <c r="AU1" s="44"/>
      <c r="AV1" s="44"/>
      <c r="AW1" s="44"/>
      <c r="AX1" s="44"/>
      <c r="AY1" s="44"/>
      <c r="AZ1" s="44"/>
      <c r="BA1" s="278" t="s">
        <v>128</v>
      </c>
      <c r="BB1" s="279" t="s">
        <v>297</v>
      </c>
      <c r="BC1" s="280" t="s">
        <v>129</v>
      </c>
      <c r="BD1" s="280" t="s">
        <v>130</v>
      </c>
      <c r="BE1" s="280" t="s">
        <v>269</v>
      </c>
      <c r="BF1" s="280" t="s">
        <v>131</v>
      </c>
      <c r="BG1" s="100" t="s">
        <v>132</v>
      </c>
    </row>
    <row r="2" spans="1:59" ht="321"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44"/>
      <c r="AO2" s="44"/>
      <c r="AP2" s="44"/>
      <c r="AQ2" s="44"/>
      <c r="AR2" s="44"/>
      <c r="AS2" s="44"/>
      <c r="AT2" s="44"/>
      <c r="AU2" s="44"/>
      <c r="AV2" s="44"/>
      <c r="AW2" s="44"/>
      <c r="AX2" s="44"/>
      <c r="AY2" s="44"/>
      <c r="AZ2" s="44"/>
      <c r="BA2" s="281" t="s">
        <v>133</v>
      </c>
      <c r="BB2" s="282" t="s">
        <v>297</v>
      </c>
      <c r="BC2" s="283" t="s">
        <v>129</v>
      </c>
      <c r="BD2" s="283" t="s">
        <v>134</v>
      </c>
      <c r="BE2" s="283" t="s">
        <v>270</v>
      </c>
      <c r="BF2" s="283" t="s">
        <v>135</v>
      </c>
      <c r="BG2" s="101" t="s">
        <v>132</v>
      </c>
    </row>
    <row r="3" spans="1:59" ht="18"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284" t="s">
        <v>136</v>
      </c>
      <c r="BB3" s="285" t="s">
        <v>297</v>
      </c>
      <c r="BC3" s="286" t="s">
        <v>129</v>
      </c>
      <c r="BD3" s="286" t="s">
        <v>137</v>
      </c>
      <c r="BE3" s="286" t="s">
        <v>271</v>
      </c>
      <c r="BF3" s="286" t="s">
        <v>138</v>
      </c>
      <c r="BG3" s="102" t="s">
        <v>132</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281" t="s">
        <v>139</v>
      </c>
      <c r="BB4" s="283" t="s">
        <v>298</v>
      </c>
      <c r="BC4" s="283" t="s">
        <v>140</v>
      </c>
      <c r="BD4" s="283" t="s">
        <v>141</v>
      </c>
      <c r="BE4" s="283" t="s">
        <v>272</v>
      </c>
      <c r="BF4" s="283" t="s">
        <v>142</v>
      </c>
      <c r="BG4" s="101" t="s">
        <v>143</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264" t="s">
        <v>72</v>
      </c>
      <c r="X5" s="264"/>
      <c r="Y5" s="264"/>
      <c r="Z5" s="264"/>
      <c r="AA5" s="264"/>
      <c r="AB5" s="264"/>
      <c r="AC5" s="264"/>
      <c r="AD5" s="264"/>
      <c r="AE5" s="264"/>
      <c r="AF5" s="264"/>
      <c r="AG5" s="264"/>
      <c r="AH5" s="264"/>
      <c r="AI5" s="264"/>
      <c r="AJ5" s="264"/>
      <c r="AK5" s="264"/>
      <c r="AL5" s="43"/>
      <c r="AM5" s="40"/>
      <c r="AN5" s="40"/>
      <c r="AO5" s="40"/>
      <c r="AP5" s="40"/>
      <c r="AQ5" s="40"/>
      <c r="AR5" s="40"/>
      <c r="AS5" s="40"/>
      <c r="AT5" s="40"/>
      <c r="AU5" s="40"/>
      <c r="AV5" s="40"/>
      <c r="AW5" s="40"/>
      <c r="AX5" s="40"/>
      <c r="AY5" s="40"/>
      <c r="AZ5" s="40"/>
      <c r="BA5" s="284" t="s">
        <v>144</v>
      </c>
      <c r="BB5" s="286" t="s">
        <v>298</v>
      </c>
      <c r="BC5" s="286" t="s">
        <v>140</v>
      </c>
      <c r="BD5" s="286" t="s">
        <v>145</v>
      </c>
      <c r="BE5" s="286" t="s">
        <v>273</v>
      </c>
      <c r="BF5" s="286" t="s">
        <v>146</v>
      </c>
      <c r="BG5" s="102" t="s">
        <v>143</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255" t="s">
        <v>128</v>
      </c>
      <c r="X6" s="255"/>
      <c r="Y6" s="255"/>
      <c r="Z6" s="255"/>
      <c r="AA6" s="255"/>
      <c r="AB6" s="255"/>
      <c r="AC6" s="255"/>
      <c r="AD6" s="255"/>
      <c r="AE6" s="255"/>
      <c r="AF6" s="255"/>
      <c r="AG6" s="255"/>
      <c r="AH6" s="255"/>
      <c r="AI6" s="255"/>
      <c r="AJ6" s="255"/>
      <c r="AK6" s="255"/>
      <c r="AL6" s="255"/>
      <c r="AM6" s="40"/>
      <c r="AN6" s="40"/>
      <c r="AO6" s="40"/>
      <c r="AP6" s="40"/>
      <c r="AQ6" s="40"/>
      <c r="AR6" s="40"/>
      <c r="AS6" s="40"/>
      <c r="AT6" s="40"/>
      <c r="AU6" s="40"/>
      <c r="AV6" s="40"/>
      <c r="AW6" s="40"/>
      <c r="AX6" s="40"/>
      <c r="AY6" s="40"/>
      <c r="AZ6" s="40"/>
      <c r="BA6" s="281" t="s">
        <v>147</v>
      </c>
      <c r="BB6" s="283" t="s">
        <v>298</v>
      </c>
      <c r="BC6" s="283" t="s">
        <v>140</v>
      </c>
      <c r="BD6" s="283" t="s">
        <v>148</v>
      </c>
      <c r="BE6" s="283" t="s">
        <v>274</v>
      </c>
      <c r="BF6" s="283" t="s">
        <v>149</v>
      </c>
      <c r="BG6" s="101" t="s">
        <v>143</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83" t="s">
        <v>66</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284" t="s">
        <v>150</v>
      </c>
      <c r="BB7" s="286" t="s">
        <v>298</v>
      </c>
      <c r="BC7" s="286" t="s">
        <v>140</v>
      </c>
      <c r="BD7" s="286" t="s">
        <v>151</v>
      </c>
      <c r="BE7" s="286" t="s">
        <v>275</v>
      </c>
      <c r="BF7" s="286" t="s">
        <v>152</v>
      </c>
      <c r="BG7" s="102" t="s">
        <v>153</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281" t="s">
        <v>154</v>
      </c>
      <c r="BB8" s="283" t="s">
        <v>298</v>
      </c>
      <c r="BC8" s="283" t="s">
        <v>140</v>
      </c>
      <c r="BD8" s="283" t="s">
        <v>155</v>
      </c>
      <c r="BE8" s="283" t="s">
        <v>276</v>
      </c>
      <c r="BF8" s="283" t="s">
        <v>156</v>
      </c>
      <c r="BG8" s="101" t="s">
        <v>153</v>
      </c>
    </row>
    <row r="9" spans="1:59" s="34" customFormat="1" ht="20.25" customHeight="1">
      <c r="A9" s="40"/>
      <c r="B9" s="40"/>
      <c r="C9" s="40"/>
      <c r="D9" s="40"/>
      <c r="E9" s="40"/>
      <c r="F9" s="40"/>
      <c r="G9" s="40"/>
      <c r="H9" s="40"/>
      <c r="I9" s="40"/>
      <c r="J9" s="40"/>
      <c r="K9" s="40"/>
      <c r="L9" s="40"/>
      <c r="M9" s="40"/>
      <c r="N9" s="249" t="s">
        <v>62</v>
      </c>
      <c r="O9" s="249"/>
      <c r="P9" s="249"/>
      <c r="Q9" s="249"/>
      <c r="R9" s="249"/>
      <c r="S9" s="249"/>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284" t="s">
        <v>157</v>
      </c>
      <c r="BB9" s="286" t="s">
        <v>299</v>
      </c>
      <c r="BC9" s="286" t="s">
        <v>158</v>
      </c>
      <c r="BD9" s="286" t="s">
        <v>159</v>
      </c>
      <c r="BE9" s="286" t="s">
        <v>277</v>
      </c>
      <c r="BF9" s="286" t="s">
        <v>219</v>
      </c>
      <c r="BG9" s="102" t="s">
        <v>160</v>
      </c>
    </row>
    <row r="10" spans="1:59" s="34" customFormat="1" ht="39.75" customHeight="1">
      <c r="A10" s="40"/>
      <c r="B10" s="265" t="s">
        <v>221</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40"/>
      <c r="AN10" s="40"/>
      <c r="AO10" s="40"/>
      <c r="AP10" s="40"/>
      <c r="AQ10" s="40"/>
      <c r="AR10" s="40"/>
      <c r="AS10" s="40"/>
      <c r="AT10" s="40"/>
      <c r="AU10" s="40"/>
      <c r="AV10" s="40"/>
      <c r="AW10" s="40"/>
      <c r="AX10" s="40"/>
      <c r="AY10" s="40"/>
      <c r="AZ10" s="40"/>
      <c r="BA10" s="281" t="s">
        <v>161</v>
      </c>
      <c r="BB10" s="283" t="s">
        <v>299</v>
      </c>
      <c r="BC10" s="283" t="s">
        <v>158</v>
      </c>
      <c r="BD10" s="283" t="s">
        <v>162</v>
      </c>
      <c r="BE10" s="283" t="s">
        <v>278</v>
      </c>
      <c r="BF10" s="283" t="s">
        <v>279</v>
      </c>
      <c r="BG10" s="101" t="s">
        <v>160</v>
      </c>
    </row>
    <row r="11" spans="1:59" s="34" customFormat="1" ht="18.75" customHeight="1">
      <c r="A11" s="40"/>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40"/>
      <c r="AN11" s="40"/>
      <c r="AO11" s="40"/>
      <c r="AP11" s="40"/>
      <c r="AQ11" s="40"/>
      <c r="AR11" s="40"/>
      <c r="AS11" s="40"/>
      <c r="AT11" s="40"/>
      <c r="AU11" s="40"/>
      <c r="AV11" s="40"/>
      <c r="AW11" s="40"/>
      <c r="AX11" s="40"/>
      <c r="AY11" s="40"/>
      <c r="AZ11" s="40"/>
      <c r="BA11" s="284" t="s">
        <v>163</v>
      </c>
      <c r="BB11" s="286" t="s">
        <v>299</v>
      </c>
      <c r="BC11" s="286" t="s">
        <v>158</v>
      </c>
      <c r="BD11" s="286" t="s">
        <v>164</v>
      </c>
      <c r="BE11" s="286" t="s">
        <v>280</v>
      </c>
      <c r="BF11" s="286" t="s">
        <v>165</v>
      </c>
      <c r="BG11" s="102" t="s">
        <v>160</v>
      </c>
    </row>
    <row r="12" spans="1:59" s="34" customFormat="1" ht="12.75" customHeight="1">
      <c r="A12" s="40"/>
      <c r="B12" s="245" t="s">
        <v>223</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40"/>
      <c r="AN12" s="40"/>
      <c r="AO12" s="40"/>
      <c r="AP12" s="40"/>
      <c r="AQ12" s="40"/>
      <c r="AR12" s="40"/>
      <c r="AS12" s="40"/>
      <c r="AT12" s="40"/>
      <c r="AU12" s="40"/>
      <c r="AV12" s="40"/>
      <c r="AW12" s="40"/>
      <c r="AX12" s="40"/>
      <c r="AY12" s="40"/>
      <c r="AZ12" s="40"/>
      <c r="BA12" s="281" t="s">
        <v>166</v>
      </c>
      <c r="BB12" s="283" t="s">
        <v>299</v>
      </c>
      <c r="BC12" s="283" t="s">
        <v>158</v>
      </c>
      <c r="BD12" s="283" t="s">
        <v>167</v>
      </c>
      <c r="BE12" s="283" t="s">
        <v>281</v>
      </c>
      <c r="BF12" s="283" t="s">
        <v>168</v>
      </c>
      <c r="BG12" s="101" t="s">
        <v>169</v>
      </c>
    </row>
    <row r="13" spans="1:59" s="34" customFormat="1" ht="40.5" customHeight="1">
      <c r="A13" s="40"/>
      <c r="B13" s="238" t="s">
        <v>222</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40"/>
      <c r="AN13" s="40"/>
      <c r="AO13" s="40"/>
      <c r="AP13" s="40"/>
      <c r="AQ13" s="40"/>
      <c r="AR13" s="40"/>
      <c r="AS13" s="40"/>
      <c r="AT13" s="40"/>
      <c r="AU13" s="40"/>
      <c r="AV13" s="40"/>
      <c r="AW13" s="40"/>
      <c r="AX13" s="40"/>
      <c r="AY13" s="40"/>
      <c r="AZ13" s="40"/>
      <c r="BA13" s="284" t="s">
        <v>170</v>
      </c>
      <c r="BB13" s="286" t="s">
        <v>299</v>
      </c>
      <c r="BC13" s="287" t="s">
        <v>300</v>
      </c>
      <c r="BD13" s="286" t="s">
        <v>171</v>
      </c>
      <c r="BE13" s="286" t="s">
        <v>282</v>
      </c>
      <c r="BF13" s="286" t="s">
        <v>172</v>
      </c>
      <c r="BG13" s="103" t="s">
        <v>169</v>
      </c>
    </row>
    <row r="14" spans="1:59" s="34" customFormat="1" ht="24" customHeight="1">
      <c r="A14" s="40"/>
      <c r="B14" s="275"/>
      <c r="C14" s="275"/>
      <c r="D14" s="275"/>
      <c r="E14" s="275"/>
      <c r="F14" s="275"/>
      <c r="G14" s="275"/>
      <c r="H14" s="275"/>
      <c r="I14" s="275"/>
      <c r="J14" s="275"/>
      <c r="K14" s="275"/>
      <c r="L14" s="275"/>
      <c r="M14" s="275"/>
      <c r="N14" s="275"/>
      <c r="O14" s="275"/>
      <c r="P14" s="275"/>
      <c r="Q14" s="275"/>
      <c r="R14" s="275"/>
      <c r="S14" s="276" t="s">
        <v>230</v>
      </c>
      <c r="T14" s="276"/>
      <c r="U14" s="276"/>
      <c r="V14" s="276"/>
      <c r="W14" s="276"/>
      <c r="X14" s="276"/>
      <c r="Y14" s="276"/>
      <c r="Z14" s="276"/>
      <c r="AA14" s="276"/>
      <c r="AB14" s="276"/>
      <c r="AC14" s="276"/>
      <c r="AD14" s="276"/>
      <c r="AE14" s="276"/>
      <c r="AF14" s="276"/>
      <c r="AG14" s="276"/>
      <c r="AH14" s="276"/>
      <c r="AI14" s="276"/>
      <c r="AJ14" s="276"/>
      <c r="AK14" s="276"/>
      <c r="AL14" s="276"/>
      <c r="AM14" s="40"/>
      <c r="AN14" s="40"/>
      <c r="AO14" s="40"/>
      <c r="AP14" s="40"/>
      <c r="AQ14" s="40"/>
      <c r="AR14" s="40"/>
      <c r="AS14" s="40"/>
      <c r="AT14" s="40"/>
      <c r="AU14" s="40"/>
      <c r="AV14" s="40"/>
      <c r="AW14" s="40"/>
      <c r="AX14" s="40"/>
      <c r="AY14" s="40"/>
      <c r="AZ14" s="40"/>
      <c r="BA14" s="281" t="s">
        <v>173</v>
      </c>
      <c r="BB14" s="283" t="s">
        <v>301</v>
      </c>
      <c r="BC14" s="283" t="s">
        <v>174</v>
      </c>
      <c r="BD14" s="283" t="s">
        <v>175</v>
      </c>
      <c r="BE14" s="283" t="s">
        <v>283</v>
      </c>
      <c r="BF14" s="283" t="s">
        <v>176</v>
      </c>
      <c r="BG14" s="101" t="s">
        <v>177</v>
      </c>
    </row>
    <row r="15" spans="1:59" s="34" customFormat="1" ht="118.5" customHeight="1">
      <c r="A15" s="40"/>
      <c r="B15" s="238" t="s">
        <v>265</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40"/>
      <c r="AN15" s="40"/>
      <c r="AO15" s="40"/>
      <c r="AP15" s="40"/>
      <c r="AQ15" s="40"/>
      <c r="AR15" s="40"/>
      <c r="AS15" s="40"/>
      <c r="AT15" s="40"/>
      <c r="AU15" s="40"/>
      <c r="AV15" s="40"/>
      <c r="AW15" s="40"/>
      <c r="AX15" s="40"/>
      <c r="AY15" s="40"/>
      <c r="AZ15" s="40"/>
      <c r="BA15" s="284" t="s">
        <v>178</v>
      </c>
      <c r="BB15" s="286" t="s">
        <v>301</v>
      </c>
      <c r="BC15" s="286" t="s">
        <v>174</v>
      </c>
      <c r="BD15" s="286" t="s">
        <v>179</v>
      </c>
      <c r="BE15" s="286" t="s">
        <v>284</v>
      </c>
      <c r="BF15" s="286" t="s">
        <v>180</v>
      </c>
      <c r="BG15" s="102" t="s">
        <v>177</v>
      </c>
    </row>
    <row r="16" spans="1:59" ht="23.25" customHeight="1">
      <c r="A16" s="44"/>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44"/>
      <c r="AN16" s="44"/>
      <c r="AO16" s="44"/>
      <c r="AP16" s="44"/>
      <c r="AQ16" s="44"/>
      <c r="AR16" s="44"/>
      <c r="AS16" s="44"/>
      <c r="AT16" s="44"/>
      <c r="AU16" s="44"/>
      <c r="AV16" s="44"/>
      <c r="AW16" s="44"/>
      <c r="AX16" s="44"/>
      <c r="AY16" s="44"/>
      <c r="AZ16" s="44"/>
      <c r="BA16" s="281" t="s">
        <v>181</v>
      </c>
      <c r="BB16" s="283" t="s">
        <v>301</v>
      </c>
      <c r="BC16" s="283" t="s">
        <v>174</v>
      </c>
      <c r="BD16" s="283" t="s">
        <v>182</v>
      </c>
      <c r="BE16" s="283" t="s">
        <v>285</v>
      </c>
      <c r="BF16" s="283" t="s">
        <v>183</v>
      </c>
      <c r="BG16" s="101" t="s">
        <v>177</v>
      </c>
    </row>
    <row r="17" spans="1:59" ht="12.75" customHeight="1">
      <c r="A17" s="44"/>
      <c r="B17" s="263" t="s">
        <v>267</v>
      </c>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44"/>
      <c r="AN17" s="44"/>
      <c r="AO17" s="44"/>
      <c r="AP17" s="44"/>
      <c r="AQ17" s="44"/>
      <c r="AR17" s="44"/>
      <c r="AS17" s="44"/>
      <c r="AT17" s="44"/>
      <c r="AU17" s="44"/>
      <c r="AV17" s="44"/>
      <c r="AW17" s="44"/>
      <c r="AX17" s="44"/>
      <c r="AY17" s="44"/>
      <c r="AZ17" s="44"/>
      <c r="BA17" s="284" t="s">
        <v>67</v>
      </c>
      <c r="BB17" s="286" t="s">
        <v>302</v>
      </c>
      <c r="BC17" s="286" t="s">
        <v>184</v>
      </c>
      <c r="BD17" s="286" t="s">
        <v>185</v>
      </c>
      <c r="BE17" s="286" t="s">
        <v>286</v>
      </c>
      <c r="BF17" s="286" t="s">
        <v>186</v>
      </c>
      <c r="BG17" s="102" t="s">
        <v>22</v>
      </c>
    </row>
    <row r="18" spans="1:59" s="34" customFormat="1" ht="39.75" customHeight="1">
      <c r="A18" s="40"/>
      <c r="B18" s="94" t="s">
        <v>224</v>
      </c>
      <c r="C18" s="272" t="s">
        <v>268</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4"/>
      <c r="AM18" s="40"/>
      <c r="AN18" s="40"/>
      <c r="AO18" s="40"/>
      <c r="AP18" s="40"/>
      <c r="AQ18" s="40"/>
      <c r="AR18" s="40"/>
      <c r="AS18" s="40"/>
      <c r="AT18" s="40"/>
      <c r="AU18" s="40"/>
      <c r="AV18" s="40"/>
      <c r="AW18" s="40"/>
      <c r="AX18" s="40"/>
      <c r="AY18" s="40"/>
      <c r="AZ18" s="40"/>
      <c r="BA18" s="281" t="s">
        <v>187</v>
      </c>
      <c r="BB18" s="283" t="s">
        <v>302</v>
      </c>
      <c r="BC18" s="283" t="s">
        <v>184</v>
      </c>
      <c r="BD18" s="283" t="s">
        <v>188</v>
      </c>
      <c r="BE18" s="283" t="s">
        <v>287</v>
      </c>
      <c r="BF18" s="283" t="s">
        <v>189</v>
      </c>
      <c r="BG18" s="101" t="s">
        <v>22</v>
      </c>
    </row>
    <row r="19" spans="1:59" ht="43.5" customHeight="1">
      <c r="A19" s="44"/>
      <c r="B19" s="84">
        <v>1</v>
      </c>
      <c r="C19" s="239"/>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M19" s="44"/>
      <c r="AN19" s="44"/>
      <c r="AO19" s="44"/>
      <c r="AP19" s="44"/>
      <c r="AQ19" s="44"/>
      <c r="AR19" s="44"/>
      <c r="AS19" s="44"/>
      <c r="AT19" s="44"/>
      <c r="AU19" s="44"/>
      <c r="AV19" s="44"/>
      <c r="AW19" s="44"/>
      <c r="AX19" s="44"/>
      <c r="AY19" s="44"/>
      <c r="AZ19" s="44"/>
      <c r="BA19" s="284" t="s">
        <v>190</v>
      </c>
      <c r="BB19" s="286" t="s">
        <v>302</v>
      </c>
      <c r="BC19" s="286" t="s">
        <v>184</v>
      </c>
      <c r="BD19" s="286" t="s">
        <v>220</v>
      </c>
      <c r="BE19" s="286" t="s">
        <v>288</v>
      </c>
      <c r="BF19" s="286" t="s">
        <v>289</v>
      </c>
      <c r="BG19" s="102" t="s">
        <v>22</v>
      </c>
    </row>
    <row r="20" spans="1:59" ht="42.75" customHeight="1">
      <c r="A20" s="44"/>
      <c r="B20" s="84">
        <v>2</v>
      </c>
      <c r="C20" s="239"/>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1"/>
      <c r="AM20" s="44"/>
      <c r="AN20" s="44"/>
      <c r="AO20" s="44"/>
      <c r="AP20" s="44"/>
      <c r="AQ20" s="44"/>
      <c r="AR20" s="44"/>
      <c r="AS20" s="44"/>
      <c r="AT20" s="44"/>
      <c r="AU20" s="44"/>
      <c r="AV20" s="44"/>
      <c r="AW20" s="44"/>
      <c r="AX20" s="44"/>
      <c r="AY20" s="44"/>
      <c r="AZ20" s="44"/>
      <c r="BA20" s="281" t="s">
        <v>191</v>
      </c>
      <c r="BB20" s="283" t="s">
        <v>303</v>
      </c>
      <c r="BC20" s="283" t="s">
        <v>192</v>
      </c>
      <c r="BD20" s="283" t="s">
        <v>193</v>
      </c>
      <c r="BE20" s="283" t="s">
        <v>290</v>
      </c>
      <c r="BF20" s="283" t="s">
        <v>194</v>
      </c>
      <c r="BG20" s="101" t="s">
        <v>22</v>
      </c>
    </row>
    <row r="21" spans="1:59" ht="21.75" customHeight="1">
      <c r="A21" s="44"/>
      <c r="B21" s="84">
        <v>3</v>
      </c>
      <c r="C21" s="239"/>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M21" s="44"/>
      <c r="AN21" s="44"/>
      <c r="AO21" s="44"/>
      <c r="AP21" s="44"/>
      <c r="AQ21" s="44"/>
      <c r="AR21" s="44"/>
      <c r="AS21" s="44"/>
      <c r="AT21" s="44"/>
      <c r="AU21" s="44"/>
      <c r="AV21" s="44"/>
      <c r="AW21" s="44"/>
      <c r="AX21" s="44"/>
      <c r="AY21" s="44"/>
      <c r="AZ21" s="44"/>
      <c r="BA21" s="284" t="s">
        <v>195</v>
      </c>
      <c r="BB21" s="286" t="s">
        <v>303</v>
      </c>
      <c r="BC21" s="286" t="s">
        <v>192</v>
      </c>
      <c r="BD21" s="286" t="s">
        <v>196</v>
      </c>
      <c r="BE21" s="286" t="s">
        <v>291</v>
      </c>
      <c r="BF21" s="286" t="s">
        <v>197</v>
      </c>
      <c r="BG21" s="102" t="s">
        <v>22</v>
      </c>
    </row>
    <row r="22" spans="1:59" ht="21.75" customHeight="1">
      <c r="A22" s="44"/>
      <c r="B22" s="84">
        <v>4</v>
      </c>
      <c r="C22" s="239"/>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M22" s="44"/>
      <c r="AN22" s="44"/>
      <c r="AO22" s="44"/>
      <c r="AP22" s="44"/>
      <c r="AQ22" s="44"/>
      <c r="AR22" s="44"/>
      <c r="AS22" s="44"/>
      <c r="AT22" s="44"/>
      <c r="AU22" s="44"/>
      <c r="AV22" s="44"/>
      <c r="AW22" s="44"/>
      <c r="AX22" s="44"/>
      <c r="AY22" s="44"/>
      <c r="AZ22" s="44"/>
      <c r="BA22" s="281" t="s">
        <v>198</v>
      </c>
      <c r="BB22" s="288" t="s">
        <v>304</v>
      </c>
      <c r="BC22" s="283" t="s">
        <v>305</v>
      </c>
      <c r="BD22" s="283" t="s">
        <v>199</v>
      </c>
      <c r="BE22" s="283" t="s">
        <v>292</v>
      </c>
      <c r="BF22" s="283" t="s">
        <v>200</v>
      </c>
      <c r="BG22" s="101" t="s">
        <v>201</v>
      </c>
    </row>
    <row r="23" spans="1:59" ht="21.75" customHeight="1">
      <c r="A23" s="44"/>
      <c r="B23" s="84">
        <v>5</v>
      </c>
      <c r="C23" s="239"/>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c r="AM23" s="44"/>
      <c r="AN23" s="44"/>
      <c r="AO23" s="44"/>
      <c r="AP23" s="44"/>
      <c r="AQ23" s="44"/>
      <c r="AR23" s="44"/>
      <c r="AS23" s="44"/>
      <c r="AT23" s="44"/>
      <c r="AU23" s="44"/>
      <c r="AV23" s="44"/>
      <c r="AW23" s="44"/>
      <c r="AX23" s="44"/>
      <c r="AY23" s="44"/>
      <c r="AZ23" s="44"/>
      <c r="BA23" s="284" t="s">
        <v>202</v>
      </c>
      <c r="BB23" s="286" t="s">
        <v>306</v>
      </c>
      <c r="BC23" s="286" t="s">
        <v>305</v>
      </c>
      <c r="BD23" s="286" t="s">
        <v>203</v>
      </c>
      <c r="BE23" s="286" t="s">
        <v>293</v>
      </c>
      <c r="BF23" s="286" t="s">
        <v>204</v>
      </c>
      <c r="BG23" s="102" t="s">
        <v>201</v>
      </c>
    </row>
    <row r="24" spans="1:59" ht="21.75" customHeight="1">
      <c r="A24" s="44"/>
      <c r="B24" s="84">
        <v>6</v>
      </c>
      <c r="C24" s="239"/>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M24" s="44"/>
      <c r="AN24" s="44"/>
      <c r="AO24" s="44"/>
      <c r="AP24" s="44"/>
      <c r="AQ24" s="44"/>
      <c r="AR24" s="44"/>
      <c r="AS24" s="44"/>
      <c r="AT24" s="44"/>
      <c r="AU24" s="44"/>
      <c r="AV24" s="44"/>
      <c r="AW24" s="44"/>
      <c r="AX24" s="44"/>
      <c r="AY24" s="44"/>
      <c r="AZ24" s="44"/>
      <c r="BA24" s="281" t="s">
        <v>205</v>
      </c>
      <c r="BB24" s="283" t="s">
        <v>307</v>
      </c>
      <c r="BC24" s="283" t="s">
        <v>305</v>
      </c>
      <c r="BD24" s="283" t="s">
        <v>206</v>
      </c>
      <c r="BE24" s="283" t="s">
        <v>294</v>
      </c>
      <c r="BF24" s="283" t="s">
        <v>207</v>
      </c>
      <c r="BG24" s="101" t="s">
        <v>201</v>
      </c>
    </row>
    <row r="25" spans="1:59" ht="21.75" customHeight="1">
      <c r="A25" s="44"/>
      <c r="B25" s="84">
        <v>7</v>
      </c>
      <c r="C25" s="239"/>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1"/>
      <c r="AM25" s="44"/>
      <c r="AN25" s="44"/>
      <c r="AO25" s="44"/>
      <c r="AP25" s="44"/>
      <c r="AQ25" s="44"/>
      <c r="AR25" s="44"/>
      <c r="AS25" s="44"/>
      <c r="AT25" s="44"/>
      <c r="AU25" s="44"/>
      <c r="AV25" s="44"/>
      <c r="AW25" s="44"/>
      <c r="AX25" s="44"/>
      <c r="AY25" s="44"/>
      <c r="AZ25" s="44"/>
      <c r="BA25" s="284" t="s">
        <v>208</v>
      </c>
      <c r="BB25" s="286" t="s">
        <v>308</v>
      </c>
      <c r="BC25" s="286" t="s">
        <v>309</v>
      </c>
      <c r="BD25" s="286" t="s">
        <v>209</v>
      </c>
      <c r="BE25" s="286" t="s">
        <v>295</v>
      </c>
      <c r="BF25" s="286" t="s">
        <v>210</v>
      </c>
      <c r="BG25" s="102" t="s">
        <v>211</v>
      </c>
    </row>
    <row r="26" spans="1:59" ht="21.75" customHeight="1" thickBot="1">
      <c r="A26" s="44"/>
      <c r="B26" s="84">
        <v>8</v>
      </c>
      <c r="C26" s="239"/>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M26" s="44"/>
      <c r="AN26" s="44"/>
      <c r="AO26" s="44"/>
      <c r="AP26" s="44"/>
      <c r="AQ26" s="44"/>
      <c r="AR26" s="44"/>
      <c r="AS26" s="44"/>
      <c r="AT26" s="44"/>
      <c r="AU26" s="44"/>
      <c r="AV26" s="44"/>
      <c r="AW26" s="44"/>
      <c r="AX26" s="44"/>
      <c r="AY26" s="44"/>
      <c r="AZ26" s="44"/>
      <c r="BA26" s="289" t="s">
        <v>212</v>
      </c>
      <c r="BB26" s="290" t="s">
        <v>308</v>
      </c>
      <c r="BC26" s="290" t="s">
        <v>309</v>
      </c>
      <c r="BD26" s="283" t="s">
        <v>213</v>
      </c>
      <c r="BE26" s="283" t="s">
        <v>296</v>
      </c>
      <c r="BF26" s="283" t="s">
        <v>214</v>
      </c>
      <c r="BG26" s="101" t="s">
        <v>211</v>
      </c>
    </row>
    <row r="27" spans="1:52" ht="21.75" customHeight="1">
      <c r="A27" s="44"/>
      <c r="B27" s="84">
        <v>9</v>
      </c>
      <c r="C27" s="239"/>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M27" s="44"/>
      <c r="AN27" s="44"/>
      <c r="AO27" s="44"/>
      <c r="AP27" s="44"/>
      <c r="AQ27" s="44"/>
      <c r="AR27" s="44"/>
      <c r="AS27" s="44"/>
      <c r="AT27" s="44"/>
      <c r="AU27" s="44"/>
      <c r="AV27" s="44"/>
      <c r="AW27" s="44"/>
      <c r="AX27" s="44"/>
      <c r="AY27" s="44"/>
      <c r="AZ27" s="44"/>
    </row>
    <row r="28" spans="1:59" ht="21.75" customHeight="1">
      <c r="A28" s="44"/>
      <c r="B28" s="84">
        <v>10</v>
      </c>
      <c r="C28" s="239"/>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M28" s="44"/>
      <c r="AN28" s="44"/>
      <c r="AO28" s="44"/>
      <c r="AP28" s="44"/>
      <c r="AQ28" s="44"/>
      <c r="AR28" s="44"/>
      <c r="AS28" s="44"/>
      <c r="AT28" s="44"/>
      <c r="AU28" s="44"/>
      <c r="AV28" s="44"/>
      <c r="AW28" s="44"/>
      <c r="AX28" s="44"/>
      <c r="AY28" s="44"/>
      <c r="AZ28" s="44"/>
      <c r="BA28" s="80"/>
      <c r="BB28" s="81"/>
      <c r="BC28" s="81"/>
      <c r="BD28" s="81"/>
      <c r="BE28" s="79"/>
      <c r="BF28" s="81"/>
      <c r="BG28" s="81"/>
    </row>
    <row r="29" spans="1:52" s="34" customFormat="1" ht="40.5" customHeight="1">
      <c r="A29" s="40"/>
      <c r="B29" s="251" t="s">
        <v>76</v>
      </c>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40"/>
      <c r="AN29" s="40"/>
      <c r="AO29" s="40"/>
      <c r="AP29" s="40"/>
      <c r="AQ29" s="40"/>
      <c r="AR29" s="40"/>
      <c r="AS29" s="40"/>
      <c r="AT29" s="40"/>
      <c r="AU29" s="40"/>
      <c r="AV29" s="40"/>
      <c r="AW29" s="40"/>
      <c r="AX29" s="40"/>
      <c r="AY29" s="40"/>
      <c r="AZ29" s="40"/>
    </row>
    <row r="30" spans="1:52" ht="27" customHeight="1">
      <c r="A30" s="44"/>
      <c r="B30" s="260" t="s">
        <v>77</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44"/>
      <c r="AN30" s="44"/>
      <c r="AO30" s="44"/>
      <c r="AP30" s="44"/>
      <c r="AQ30" s="44"/>
      <c r="AR30" s="44"/>
      <c r="AS30" s="44"/>
      <c r="AT30" s="44"/>
      <c r="AU30" s="44"/>
      <c r="AV30" s="44"/>
      <c r="AW30" s="44"/>
      <c r="AX30" s="44"/>
      <c r="AY30" s="44"/>
      <c r="AZ30" s="44"/>
    </row>
    <row r="31" spans="1:53" s="34" customFormat="1" ht="21" customHeight="1">
      <c r="A31" s="40"/>
      <c r="B31" s="46" t="s">
        <v>73</v>
      </c>
      <c r="C31" s="46"/>
      <c r="D31" s="46"/>
      <c r="E31" s="46"/>
      <c r="F31" s="46"/>
      <c r="G31" s="46"/>
      <c r="H31" s="46"/>
      <c r="I31" s="46"/>
      <c r="J31" s="46"/>
      <c r="K31" s="46"/>
      <c r="L31" s="46"/>
      <c r="M31" s="46"/>
      <c r="N31" s="46"/>
      <c r="O31" s="46"/>
      <c r="P31" s="46"/>
      <c r="Q31" s="46"/>
      <c r="R31" s="46"/>
      <c r="S31" s="46"/>
      <c r="T31" s="46"/>
      <c r="U31" s="46"/>
      <c r="V31" s="46"/>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34" t="s">
        <v>231</v>
      </c>
    </row>
    <row r="32" spans="1:53" ht="25.5" customHeight="1">
      <c r="A32" s="44"/>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44"/>
      <c r="AN32" s="44"/>
      <c r="AO32" s="44"/>
      <c r="AP32" s="44"/>
      <c r="AQ32" s="44"/>
      <c r="AR32" s="44"/>
      <c r="AS32" s="44"/>
      <c r="AT32" s="44"/>
      <c r="AU32" s="44"/>
      <c r="AV32" s="44"/>
      <c r="AW32" s="44"/>
      <c r="AX32" s="44"/>
      <c r="AY32" s="44"/>
      <c r="AZ32" s="44"/>
      <c r="BA32" s="34" t="s">
        <v>229</v>
      </c>
    </row>
    <row r="33" spans="1:52" s="34" customFormat="1" ht="18" customHeight="1">
      <c r="A33" s="40"/>
      <c r="B33" s="247" t="s">
        <v>68</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40"/>
      <c r="AN33" s="40"/>
      <c r="AO33" s="40"/>
      <c r="AP33" s="40"/>
      <c r="AQ33" s="40"/>
      <c r="AR33" s="40"/>
      <c r="AS33" s="40"/>
      <c r="AT33" s="40"/>
      <c r="AU33" s="40"/>
      <c r="AV33" s="40"/>
      <c r="AW33" s="40"/>
      <c r="AX33" s="40"/>
      <c r="AY33" s="40"/>
      <c r="AZ33" s="40"/>
    </row>
    <row r="34" spans="1:59" s="34" customFormat="1" ht="25.5" customHeight="1">
      <c r="A34" s="40"/>
      <c r="B34" s="262" t="s">
        <v>71</v>
      </c>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43"/>
      <c r="AL34" s="43"/>
      <c r="AM34" s="40"/>
      <c r="AN34" s="40"/>
      <c r="AO34" s="40"/>
      <c r="AP34" s="40"/>
      <c r="AQ34" s="40"/>
      <c r="AR34" s="40"/>
      <c r="AS34" s="40"/>
      <c r="AT34" s="40"/>
      <c r="AU34" s="40"/>
      <c r="AV34" s="40"/>
      <c r="AW34" s="40"/>
      <c r="AX34" s="40"/>
      <c r="AY34" s="40"/>
      <c r="AZ34" s="40"/>
      <c r="BA34" s="93">
        <v>1</v>
      </c>
      <c r="BB34" s="97" t="s">
        <v>262</v>
      </c>
      <c r="BC34" s="85"/>
      <c r="BD34" s="85"/>
      <c r="BE34" s="86"/>
      <c r="BF34" s="66"/>
      <c r="BG34" s="67"/>
    </row>
    <row r="35" spans="1:59" ht="29.25" customHeight="1">
      <c r="A35" s="44"/>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44"/>
      <c r="AN35" s="44"/>
      <c r="AO35" s="44"/>
      <c r="AP35" s="44"/>
      <c r="AQ35" s="44"/>
      <c r="AR35" s="44"/>
      <c r="AS35" s="44"/>
      <c r="AT35" s="44"/>
      <c r="AU35" s="44"/>
      <c r="AV35" s="44"/>
      <c r="AW35" s="44"/>
      <c r="AX35" s="44"/>
      <c r="AY35" s="44"/>
      <c r="AZ35" s="44"/>
      <c r="BA35" s="93">
        <v>2</v>
      </c>
      <c r="BB35" s="97" t="s">
        <v>232</v>
      </c>
      <c r="BC35" s="85"/>
      <c r="BD35" s="85"/>
      <c r="BE35" s="86"/>
      <c r="BF35" s="82"/>
      <c r="BG35" s="53"/>
    </row>
    <row r="36" spans="1:59" s="34" customFormat="1" ht="21" customHeight="1">
      <c r="A36" s="40"/>
      <c r="B36" s="262" t="s">
        <v>70</v>
      </c>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40"/>
      <c r="AN36" s="40"/>
      <c r="AO36" s="40"/>
      <c r="AP36" s="40"/>
      <c r="AQ36" s="40"/>
      <c r="AR36" s="40"/>
      <c r="AS36" s="40"/>
      <c r="AT36" s="40"/>
      <c r="AU36" s="40"/>
      <c r="AV36" s="40"/>
      <c r="AW36" s="40"/>
      <c r="AX36" s="40"/>
      <c r="AY36" s="40"/>
      <c r="AZ36" s="40"/>
      <c r="BA36" s="93">
        <v>3</v>
      </c>
      <c r="BB36" s="97" t="s">
        <v>263</v>
      </c>
      <c r="BC36" s="85"/>
      <c r="BD36" s="85"/>
      <c r="BE36" s="86"/>
      <c r="BF36" s="65"/>
      <c r="BG36" s="66"/>
    </row>
    <row r="37" spans="1:59" ht="45" customHeight="1">
      <c r="A37" s="44"/>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44"/>
      <c r="AN37" s="44"/>
      <c r="AO37" s="44"/>
      <c r="AP37" s="44"/>
      <c r="AQ37" s="44"/>
      <c r="AR37" s="44"/>
      <c r="AS37" s="44"/>
      <c r="AT37" s="44"/>
      <c r="AU37" s="44"/>
      <c r="AV37" s="44"/>
      <c r="AW37" s="44"/>
      <c r="AX37" s="44"/>
      <c r="AY37" s="44"/>
      <c r="AZ37" s="44"/>
      <c r="BA37" s="93">
        <v>4</v>
      </c>
      <c r="BB37" s="97" t="s">
        <v>233</v>
      </c>
      <c r="BC37" s="85"/>
      <c r="BD37" s="85"/>
      <c r="BE37" s="86"/>
      <c r="BF37" s="54"/>
      <c r="BG37" s="53"/>
    </row>
    <row r="38" spans="1:59" s="34" customFormat="1" ht="12" customHeight="1">
      <c r="A38" s="40"/>
      <c r="B38" s="247" t="s">
        <v>216</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40"/>
      <c r="AN38" s="40"/>
      <c r="AO38" s="40"/>
      <c r="AP38" s="40"/>
      <c r="AQ38" s="40"/>
      <c r="AR38" s="40"/>
      <c r="AS38" s="40"/>
      <c r="AT38" s="40"/>
      <c r="AU38" s="40"/>
      <c r="AV38" s="40"/>
      <c r="AW38" s="40"/>
      <c r="AX38" s="40"/>
      <c r="AY38" s="40"/>
      <c r="AZ38" s="40"/>
      <c r="BA38" s="93">
        <v>5</v>
      </c>
      <c r="BB38" s="98" t="s">
        <v>234</v>
      </c>
      <c r="BC38" s="85"/>
      <c r="BD38" s="85"/>
      <c r="BE38" s="87"/>
      <c r="BF38" s="68"/>
      <c r="BG38" s="66"/>
    </row>
    <row r="39" spans="1:59" s="34" customFormat="1" ht="19.5" customHeight="1">
      <c r="A39" s="40"/>
      <c r="B39" s="108" t="s">
        <v>63</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40"/>
      <c r="AL39" s="40"/>
      <c r="AM39" s="40"/>
      <c r="AN39" s="40"/>
      <c r="AO39" s="40"/>
      <c r="AP39" s="40"/>
      <c r="AQ39" s="40"/>
      <c r="AR39" s="40"/>
      <c r="AS39" s="40"/>
      <c r="AT39" s="40"/>
      <c r="AU39" s="40"/>
      <c r="AV39" s="40"/>
      <c r="AW39" s="40"/>
      <c r="AX39" s="40"/>
      <c r="AY39" s="40"/>
      <c r="AZ39" s="40"/>
      <c r="BA39" s="93">
        <v>6</v>
      </c>
      <c r="BB39" s="97" t="s">
        <v>235</v>
      </c>
      <c r="BC39" s="85"/>
      <c r="BD39" s="85"/>
      <c r="BE39" s="87"/>
      <c r="BF39" s="68"/>
      <c r="BG39" s="68"/>
    </row>
    <row r="40" spans="1:59" s="34" customFormat="1" ht="25.5" customHeight="1">
      <c r="A40" s="40"/>
      <c r="B40" s="261" t="s">
        <v>64</v>
      </c>
      <c r="C40" s="261"/>
      <c r="D40" s="261"/>
      <c r="E40" s="261"/>
      <c r="F40" s="261"/>
      <c r="G40" s="261"/>
      <c r="H40" s="261"/>
      <c r="I40" s="246"/>
      <c r="J40" s="246"/>
      <c r="K40" s="246"/>
      <c r="L40" s="246"/>
      <c r="M40" s="246"/>
      <c r="N40" s="246"/>
      <c r="O40" s="246"/>
      <c r="P40" s="246"/>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40"/>
      <c r="AN40" s="40"/>
      <c r="AO40" s="40"/>
      <c r="AP40" s="40"/>
      <c r="AQ40" s="40"/>
      <c r="AR40" s="40"/>
      <c r="AS40" s="40"/>
      <c r="AT40" s="40"/>
      <c r="AU40" s="40"/>
      <c r="AV40" s="40"/>
      <c r="AW40" s="40"/>
      <c r="AX40" s="40"/>
      <c r="AY40" s="40"/>
      <c r="AZ40" s="40"/>
      <c r="BA40" s="93">
        <v>7</v>
      </c>
      <c r="BB40" s="98" t="s">
        <v>236</v>
      </c>
      <c r="BC40" s="104"/>
      <c r="BD40" s="104"/>
      <c r="BE40" s="105"/>
      <c r="BF40" s="69"/>
      <c r="BG40" s="69"/>
    </row>
    <row r="41" spans="1:59" s="34" customFormat="1" ht="25.5" customHeight="1">
      <c r="A41" s="40"/>
      <c r="B41" s="40"/>
      <c r="C41" s="40"/>
      <c r="D41" s="40"/>
      <c r="E41" s="40"/>
      <c r="F41" s="40"/>
      <c r="G41" s="40"/>
      <c r="H41" s="40"/>
      <c r="I41" s="40"/>
      <c r="J41" s="70" t="s">
        <v>10</v>
      </c>
      <c r="K41" s="40"/>
      <c r="L41" s="40"/>
      <c r="M41" s="40"/>
      <c r="N41" s="40"/>
      <c r="O41" s="40"/>
      <c r="P41" s="40"/>
      <c r="Q41" s="44"/>
      <c r="R41" s="44"/>
      <c r="S41" s="44"/>
      <c r="T41" s="44"/>
      <c r="U41" s="44"/>
      <c r="V41" s="44"/>
      <c r="W41" s="44"/>
      <c r="X41" s="44"/>
      <c r="Y41" s="44"/>
      <c r="Z41" s="44"/>
      <c r="AA41" s="44"/>
      <c r="AB41" s="44"/>
      <c r="AC41" s="44"/>
      <c r="AD41" s="44"/>
      <c r="AE41" s="44"/>
      <c r="AF41" s="44"/>
      <c r="AG41" s="44"/>
      <c r="AH41" s="44"/>
      <c r="AI41" s="44"/>
      <c r="AJ41" s="44"/>
      <c r="AK41" s="44"/>
      <c r="AL41" s="44"/>
      <c r="AM41" s="40"/>
      <c r="AN41" s="40"/>
      <c r="AO41" s="40"/>
      <c r="AP41" s="40"/>
      <c r="AQ41" s="40"/>
      <c r="AR41" s="40"/>
      <c r="AS41" s="40"/>
      <c r="AT41" s="40"/>
      <c r="AU41" s="40"/>
      <c r="AV41" s="40"/>
      <c r="AW41" s="40"/>
      <c r="AX41" s="40"/>
      <c r="AY41" s="40"/>
      <c r="AZ41" s="40"/>
      <c r="BA41" s="93">
        <v>8</v>
      </c>
      <c r="BB41" s="97" t="s">
        <v>237</v>
      </c>
      <c r="BC41" s="104"/>
      <c r="BD41" s="104"/>
      <c r="BE41" s="105"/>
      <c r="BF41" s="69"/>
      <c r="BG41" s="69"/>
    </row>
    <row r="42" spans="1:59" s="34" customFormat="1" ht="25.5" customHeight="1">
      <c r="A42" s="40"/>
      <c r="B42" s="261" t="s">
        <v>65</v>
      </c>
      <c r="C42" s="261"/>
      <c r="D42" s="261"/>
      <c r="E42" s="261"/>
      <c r="F42" s="261"/>
      <c r="G42" s="261"/>
      <c r="H42" s="261"/>
      <c r="I42" s="258"/>
      <c r="J42" s="258"/>
      <c r="K42" s="258"/>
      <c r="L42" s="258"/>
      <c r="M42" s="258"/>
      <c r="N42" s="258"/>
      <c r="O42" s="258"/>
      <c r="P42" s="258"/>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40"/>
      <c r="AN42" s="40"/>
      <c r="AO42" s="40"/>
      <c r="AP42" s="40"/>
      <c r="AQ42" s="40"/>
      <c r="AR42" s="40"/>
      <c r="AS42" s="40"/>
      <c r="AT42" s="40"/>
      <c r="AU42" s="40"/>
      <c r="AV42" s="40"/>
      <c r="AW42" s="40"/>
      <c r="AX42" s="40"/>
      <c r="AY42" s="40"/>
      <c r="AZ42" s="40"/>
      <c r="BA42" s="93">
        <v>9</v>
      </c>
      <c r="BB42" s="97" t="s">
        <v>238</v>
      </c>
      <c r="BC42" s="104"/>
      <c r="BD42" s="104"/>
      <c r="BE42" s="105"/>
      <c r="BF42" s="69"/>
      <c r="BG42" s="69"/>
    </row>
    <row r="43" spans="1:59" s="34" customFormat="1" ht="12" customHeight="1">
      <c r="A43" s="40"/>
      <c r="B43" s="40"/>
      <c r="C43" s="40"/>
      <c r="D43" s="40"/>
      <c r="E43" s="40"/>
      <c r="F43" s="40"/>
      <c r="G43" s="40"/>
      <c r="H43" s="40"/>
      <c r="I43" s="71"/>
      <c r="J43" s="70" t="s">
        <v>10</v>
      </c>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93">
        <v>10</v>
      </c>
      <c r="BB43" s="97" t="s">
        <v>239</v>
      </c>
      <c r="BC43" s="85"/>
      <c r="BD43" s="85"/>
      <c r="BE43" s="87"/>
      <c r="BF43" s="69"/>
      <c r="BG43" s="69"/>
    </row>
    <row r="44" spans="1:59" s="34" customFormat="1" ht="6" customHeight="1">
      <c r="A44" s="55"/>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93">
        <v>11</v>
      </c>
      <c r="BB44" s="97" t="s">
        <v>266</v>
      </c>
      <c r="BC44" s="85"/>
      <c r="BD44" s="85"/>
      <c r="BE44" s="87"/>
      <c r="BF44" s="69"/>
      <c r="BG44" s="69"/>
    </row>
    <row r="45" spans="1:57" s="34" customFormat="1" ht="6" customHeight="1">
      <c r="A45" s="5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93">
        <v>12</v>
      </c>
      <c r="BB45" s="97" t="s">
        <v>240</v>
      </c>
      <c r="BC45" s="104"/>
      <c r="BD45" s="104"/>
      <c r="BE45" s="106"/>
    </row>
    <row r="46" spans="1:57" s="34" customFormat="1" ht="25.5" customHeight="1">
      <c r="A46" s="56"/>
      <c r="B46" s="56"/>
      <c r="C46" s="56"/>
      <c r="D46" s="56"/>
      <c r="E46" s="56"/>
      <c r="F46" s="56"/>
      <c r="G46" s="56"/>
      <c r="H46" s="56"/>
      <c r="I46" s="56"/>
      <c r="J46" s="56"/>
      <c r="K46" s="56"/>
      <c r="L46" s="56"/>
      <c r="M46" s="56"/>
      <c r="N46" s="56"/>
      <c r="O46" s="56"/>
      <c r="P46" s="267" t="s">
        <v>49</v>
      </c>
      <c r="Q46" s="267"/>
      <c r="R46" s="267"/>
      <c r="S46" s="267"/>
      <c r="T46" s="267"/>
      <c r="U46" s="267"/>
      <c r="V46" s="268" t="s">
        <v>261</v>
      </c>
      <c r="W46" s="268"/>
      <c r="X46" s="268"/>
      <c r="Y46" s="268"/>
      <c r="Z46" s="268"/>
      <c r="AA46" s="268"/>
      <c r="AB46" s="268"/>
      <c r="AC46" s="268"/>
      <c r="AD46" s="57"/>
      <c r="AE46" s="58"/>
      <c r="AF46" s="58"/>
      <c r="AG46" s="58"/>
      <c r="AH46" s="58"/>
      <c r="AI46" s="58"/>
      <c r="AJ46" s="58"/>
      <c r="AK46" s="58"/>
      <c r="AL46" s="58"/>
      <c r="AM46" s="58"/>
      <c r="AN46" s="40"/>
      <c r="AO46" s="40"/>
      <c r="AP46" s="40"/>
      <c r="AQ46" s="40"/>
      <c r="AR46" s="40"/>
      <c r="AS46" s="40"/>
      <c r="AT46" s="40"/>
      <c r="AU46" s="40"/>
      <c r="AV46" s="40"/>
      <c r="AW46" s="40"/>
      <c r="AX46" s="40"/>
      <c r="AY46" s="40"/>
      <c r="AZ46" s="40"/>
      <c r="BA46" s="93">
        <v>13</v>
      </c>
      <c r="BB46" s="97" t="s">
        <v>241</v>
      </c>
      <c r="BC46" s="104"/>
      <c r="BD46" s="104"/>
      <c r="BE46" s="106"/>
    </row>
    <row r="47" spans="1:57" s="34" customFormat="1" ht="14.25" customHeight="1">
      <c r="A47" s="244" t="s">
        <v>78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40"/>
      <c r="AO47" s="40"/>
      <c r="AP47" s="40"/>
      <c r="AQ47" s="40"/>
      <c r="AR47" s="40"/>
      <c r="AS47" s="40"/>
      <c r="AT47" s="40"/>
      <c r="AU47" s="40"/>
      <c r="AV47" s="40"/>
      <c r="AW47" s="40"/>
      <c r="AX47" s="40"/>
      <c r="AY47" s="40"/>
      <c r="AZ47" s="40"/>
      <c r="BA47" s="93">
        <v>14</v>
      </c>
      <c r="BB47" s="97" t="s">
        <v>242</v>
      </c>
      <c r="BC47" s="104"/>
      <c r="BD47" s="104"/>
      <c r="BE47" s="106"/>
    </row>
    <row r="48" spans="1:57" s="34" customFormat="1" ht="20.25" customHeight="1">
      <c r="A48" s="269" t="str">
        <f>VLOOKUP($W$6,$BA$1:$BG$26,7,0)</f>
        <v>г.Брест</v>
      </c>
      <c r="B48" s="269"/>
      <c r="C48" s="269"/>
      <c r="D48" s="269"/>
      <c r="E48" s="269"/>
      <c r="F48" s="269"/>
      <c r="G48" s="269"/>
      <c r="H48" s="269"/>
      <c r="I48" s="59"/>
      <c r="J48" s="59"/>
      <c r="K48" s="59"/>
      <c r="L48" s="59"/>
      <c r="M48" s="59"/>
      <c r="N48" s="59"/>
      <c r="O48" s="59"/>
      <c r="P48" s="59"/>
      <c r="Q48" s="59"/>
      <c r="R48" s="59"/>
      <c r="S48" s="59"/>
      <c r="T48" s="59"/>
      <c r="U48" s="59"/>
      <c r="V48" s="59"/>
      <c r="W48" s="59"/>
      <c r="X48" s="59"/>
      <c r="Y48" s="59"/>
      <c r="Z48" s="59"/>
      <c r="AA48" s="60"/>
      <c r="AB48" s="60"/>
      <c r="AC48" s="60"/>
      <c r="AD48" s="243"/>
      <c r="AE48" s="243"/>
      <c r="AF48" s="243"/>
      <c r="AG48" s="243"/>
      <c r="AH48" s="243"/>
      <c r="AI48" s="243"/>
      <c r="AJ48" s="270" t="s">
        <v>61</v>
      </c>
      <c r="AK48" s="270"/>
      <c r="AL48" s="270"/>
      <c r="AM48" s="42"/>
      <c r="AN48" s="40"/>
      <c r="AO48" s="40"/>
      <c r="AP48" s="40"/>
      <c r="AQ48" s="40"/>
      <c r="AR48" s="40"/>
      <c r="AS48" s="40"/>
      <c r="AT48" s="40"/>
      <c r="AU48" s="40"/>
      <c r="AV48" s="40"/>
      <c r="AW48" s="40"/>
      <c r="AX48" s="40"/>
      <c r="AY48" s="40"/>
      <c r="AZ48" s="40"/>
      <c r="BA48" s="93">
        <v>15</v>
      </c>
      <c r="BB48" s="97" t="s">
        <v>243</v>
      </c>
      <c r="BC48" s="104"/>
      <c r="BD48" s="104"/>
      <c r="BE48" s="106"/>
    </row>
    <row r="49" spans="1:57" s="34" customFormat="1" ht="27.75" customHeight="1">
      <c r="A49" s="217" t="s">
        <v>79</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42"/>
      <c r="AN49" s="40"/>
      <c r="AO49" s="40"/>
      <c r="AP49" s="40"/>
      <c r="AQ49" s="40"/>
      <c r="AR49" s="40"/>
      <c r="AS49" s="40"/>
      <c r="AT49" s="40"/>
      <c r="AU49" s="40"/>
      <c r="AV49" s="40"/>
      <c r="AW49" s="40"/>
      <c r="AX49" s="40"/>
      <c r="AY49" s="40"/>
      <c r="AZ49" s="40"/>
      <c r="BA49" s="93">
        <v>16</v>
      </c>
      <c r="BB49" s="97" t="s">
        <v>244</v>
      </c>
      <c r="BC49" s="104"/>
      <c r="BD49" s="104"/>
      <c r="BE49" s="106"/>
    </row>
    <row r="50" spans="1:57" s="34" customFormat="1" ht="25.5" customHeight="1">
      <c r="A50" s="216" t="str">
        <f>VLOOKUP($W$6,$BA$1:$BG$26,4,0)</f>
        <v>начальника Брестского областного управления Госпромнадзора Калишука Игоря Геннадьевича, </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42"/>
      <c r="AN50" s="40"/>
      <c r="AO50" s="40"/>
      <c r="AP50" s="40"/>
      <c r="AQ50" s="40"/>
      <c r="AR50" s="40"/>
      <c r="AS50" s="40"/>
      <c r="AT50" s="40"/>
      <c r="AU50" s="40"/>
      <c r="AV50" s="40"/>
      <c r="AW50" s="40"/>
      <c r="AX50" s="40"/>
      <c r="AY50" s="40"/>
      <c r="AZ50" s="40"/>
      <c r="BA50" s="93">
        <v>17</v>
      </c>
      <c r="BB50" s="97" t="s">
        <v>245</v>
      </c>
      <c r="BC50" s="85"/>
      <c r="BD50" s="85"/>
      <c r="BE50" s="87"/>
    </row>
    <row r="51" spans="1:57" s="34" customFormat="1" ht="15.75" customHeight="1">
      <c r="A51" s="266" t="s">
        <v>80</v>
      </c>
      <c r="B51" s="266"/>
      <c r="C51" s="266"/>
      <c r="D51" s="266"/>
      <c r="E51" s="266"/>
      <c r="F51" s="266"/>
      <c r="G51" s="266"/>
      <c r="H51" s="266"/>
      <c r="I51" s="266"/>
      <c r="J51" s="266"/>
      <c r="K51" s="266"/>
      <c r="L51" s="266"/>
      <c r="M51" s="266"/>
      <c r="N51" s="266"/>
      <c r="O51" s="266"/>
      <c r="P51" s="216" t="str">
        <f>VLOOKUP($W$6,$BA$1:$BG$26,5,0)</f>
        <v>20.03.2024 г. № 43-03/2024</v>
      </c>
      <c r="Q51" s="216"/>
      <c r="R51" s="216"/>
      <c r="S51" s="216"/>
      <c r="T51" s="216"/>
      <c r="U51" s="216"/>
      <c r="V51" s="216"/>
      <c r="W51" s="216"/>
      <c r="X51" s="216"/>
      <c r="Y51" s="216"/>
      <c r="Z51" s="216"/>
      <c r="AA51" s="217" t="s">
        <v>81</v>
      </c>
      <c r="AB51" s="217"/>
      <c r="AC51" s="217"/>
      <c r="AD51" s="217"/>
      <c r="AE51" s="217"/>
      <c r="AF51" s="217"/>
      <c r="AG51" s="217"/>
      <c r="AH51" s="217"/>
      <c r="AI51" s="217"/>
      <c r="AJ51" s="217"/>
      <c r="AK51" s="217"/>
      <c r="AL51" s="217"/>
      <c r="AM51" s="21"/>
      <c r="AN51" s="40"/>
      <c r="AO51" s="40"/>
      <c r="AP51" s="40"/>
      <c r="AQ51" s="40"/>
      <c r="AR51" s="40"/>
      <c r="AS51" s="40"/>
      <c r="AT51" s="40"/>
      <c r="AU51" s="40"/>
      <c r="AV51" s="40"/>
      <c r="AW51" s="40"/>
      <c r="AX51" s="40"/>
      <c r="AY51" s="40"/>
      <c r="AZ51" s="40"/>
      <c r="BA51" s="93">
        <v>18</v>
      </c>
      <c r="BB51" s="97" t="s">
        <v>246</v>
      </c>
      <c r="BC51" s="104"/>
      <c r="BD51" s="104"/>
      <c r="BE51" s="105"/>
    </row>
    <row r="52" spans="1:57" ht="25.5" customHeight="1">
      <c r="A52" s="242"/>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5"/>
      <c r="AN52" s="44"/>
      <c r="AO52" s="44"/>
      <c r="AP52" s="44"/>
      <c r="AQ52" s="44"/>
      <c r="AR52" s="44"/>
      <c r="AS52" s="44"/>
      <c r="AT52" s="44"/>
      <c r="AU52" s="44"/>
      <c r="AV52" s="44"/>
      <c r="AW52" s="44"/>
      <c r="AX52" s="44"/>
      <c r="AY52" s="44"/>
      <c r="AZ52" s="44"/>
      <c r="BA52" s="93">
        <v>19</v>
      </c>
      <c r="BB52" s="97" t="s">
        <v>247</v>
      </c>
      <c r="BC52" s="104"/>
      <c r="BD52" s="104"/>
      <c r="BE52" s="105"/>
    </row>
    <row r="53" spans="1:57" s="34" customFormat="1" ht="10.5" customHeight="1">
      <c r="A53" s="211" t="s">
        <v>44</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61"/>
      <c r="AM53" s="21"/>
      <c r="AN53" s="40"/>
      <c r="AO53" s="40"/>
      <c r="AP53" s="40"/>
      <c r="AQ53" s="40"/>
      <c r="AR53" s="40"/>
      <c r="AS53" s="40"/>
      <c r="AT53" s="40"/>
      <c r="AU53" s="40"/>
      <c r="AV53" s="40"/>
      <c r="AW53" s="40"/>
      <c r="AX53" s="40"/>
      <c r="AY53" s="40"/>
      <c r="AZ53" s="40"/>
      <c r="BA53" s="93">
        <v>20</v>
      </c>
      <c r="BB53" s="97" t="s">
        <v>248</v>
      </c>
      <c r="BC53" s="85"/>
      <c r="BD53" s="85"/>
      <c r="BE53" s="87"/>
    </row>
    <row r="54" spans="1:57" s="72" customFormat="1" ht="15" customHeight="1">
      <c r="A54" s="235" t="s">
        <v>23</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1"/>
      <c r="AN54" s="40"/>
      <c r="AO54" s="40"/>
      <c r="AP54" s="40"/>
      <c r="AQ54" s="40"/>
      <c r="AR54" s="40"/>
      <c r="AS54" s="40"/>
      <c r="AT54" s="40"/>
      <c r="AU54" s="40"/>
      <c r="AV54" s="40"/>
      <c r="AW54" s="40"/>
      <c r="AX54" s="40"/>
      <c r="AY54" s="40"/>
      <c r="AZ54" s="40"/>
      <c r="BA54" s="93">
        <v>21</v>
      </c>
      <c r="BB54" s="97" t="s">
        <v>249</v>
      </c>
      <c r="BC54" s="90"/>
      <c r="BD54" s="90"/>
      <c r="BE54" s="90"/>
    </row>
    <row r="55" spans="1:57" s="26" customFormat="1" ht="28.5" customHeight="1">
      <c r="A55" s="242"/>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5"/>
      <c r="AN55" s="44"/>
      <c r="AO55" s="44"/>
      <c r="AP55" s="44"/>
      <c r="AQ55" s="44"/>
      <c r="AR55" s="44"/>
      <c r="AS55" s="44"/>
      <c r="AT55" s="44"/>
      <c r="AU55" s="44"/>
      <c r="AV55" s="44"/>
      <c r="AW55" s="44"/>
      <c r="AX55" s="44"/>
      <c r="AY55" s="44"/>
      <c r="AZ55" s="44"/>
      <c r="BA55" s="93">
        <v>22</v>
      </c>
      <c r="BB55" s="99" t="s">
        <v>250</v>
      </c>
      <c r="BC55" s="85"/>
      <c r="BD55" s="85"/>
      <c r="BE55" s="87"/>
    </row>
    <row r="56" spans="1:57" s="72" customFormat="1" ht="14.25" customHeight="1">
      <c r="A56" s="232" t="s">
        <v>45</v>
      </c>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1"/>
      <c r="AN56" s="40"/>
      <c r="AO56" s="40"/>
      <c r="AP56" s="40"/>
      <c r="AQ56" s="40"/>
      <c r="AR56" s="40"/>
      <c r="AS56" s="40"/>
      <c r="AT56" s="40"/>
      <c r="AU56" s="40"/>
      <c r="AV56" s="40"/>
      <c r="AW56" s="40"/>
      <c r="AX56" s="40"/>
      <c r="AY56" s="40"/>
      <c r="AZ56" s="40"/>
      <c r="BA56" s="93">
        <v>23</v>
      </c>
      <c r="BB56" s="97" t="s">
        <v>251</v>
      </c>
      <c r="BC56" s="85"/>
      <c r="BD56" s="85"/>
      <c r="BE56" s="87"/>
    </row>
    <row r="57" spans="1:57" s="72" customFormat="1" ht="25.5" customHeight="1">
      <c r="A57" s="212" t="s">
        <v>38</v>
      </c>
      <c r="B57" s="212"/>
      <c r="C57" s="212"/>
      <c r="D57" s="212"/>
      <c r="E57" s="212"/>
      <c r="F57" s="212"/>
      <c r="G57" s="212"/>
      <c r="H57" s="212"/>
      <c r="I57" s="212"/>
      <c r="J57" s="212"/>
      <c r="K57" s="212"/>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1"/>
      <c r="AN57" s="40"/>
      <c r="AO57" s="40"/>
      <c r="AP57" s="40"/>
      <c r="AQ57" s="40"/>
      <c r="AR57" s="40"/>
      <c r="AS57" s="40"/>
      <c r="AT57" s="40"/>
      <c r="AU57" s="40"/>
      <c r="AV57" s="40"/>
      <c r="AW57" s="40"/>
      <c r="AX57" s="40"/>
      <c r="AY57" s="40"/>
      <c r="AZ57" s="40"/>
      <c r="BA57" s="93">
        <v>24</v>
      </c>
      <c r="BB57" s="97" t="s">
        <v>252</v>
      </c>
      <c r="BC57" s="104"/>
      <c r="BD57" s="104"/>
      <c r="BE57" s="105"/>
    </row>
    <row r="58" spans="1:57" s="72" customFormat="1" ht="11.25" customHeight="1">
      <c r="A58" s="236" t="s">
        <v>46</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1"/>
      <c r="AN58" s="40"/>
      <c r="AO58" s="40"/>
      <c r="AP58" s="40"/>
      <c r="AQ58" s="40"/>
      <c r="AR58" s="40"/>
      <c r="AS58" s="40"/>
      <c r="AT58" s="40"/>
      <c r="AU58" s="40"/>
      <c r="AV58" s="40"/>
      <c r="AW58" s="40"/>
      <c r="AX58" s="40"/>
      <c r="AY58" s="40"/>
      <c r="AZ58" s="40"/>
      <c r="BA58" s="93">
        <v>25</v>
      </c>
      <c r="BB58" s="97" t="s">
        <v>253</v>
      </c>
      <c r="BC58" s="104"/>
      <c r="BD58" s="104"/>
      <c r="BE58" s="105"/>
    </row>
    <row r="59" spans="1:57" s="69" customFormat="1" ht="14.25" customHeight="1">
      <c r="A59" s="215" t="s">
        <v>43</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42"/>
      <c r="AN59" s="43"/>
      <c r="AO59" s="43"/>
      <c r="AP59" s="43"/>
      <c r="AQ59" s="43"/>
      <c r="AR59" s="43"/>
      <c r="AS59" s="43"/>
      <c r="AT59" s="43"/>
      <c r="AU59" s="43"/>
      <c r="AV59" s="43"/>
      <c r="AW59" s="43"/>
      <c r="AX59" s="43"/>
      <c r="AY59" s="43"/>
      <c r="AZ59" s="43"/>
      <c r="BA59" s="93">
        <v>26</v>
      </c>
      <c r="BB59" s="97" t="s">
        <v>254</v>
      </c>
      <c r="BC59" s="104"/>
      <c r="BD59" s="104"/>
      <c r="BE59" s="105"/>
    </row>
    <row r="60" spans="1:57" s="72" customFormat="1" ht="14.25" customHeight="1">
      <c r="A60" s="227" t="s">
        <v>24</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1"/>
      <c r="AN60" s="40"/>
      <c r="AO60" s="40"/>
      <c r="AP60" s="40"/>
      <c r="AQ60" s="40"/>
      <c r="AR60" s="40"/>
      <c r="AS60" s="40"/>
      <c r="AT60" s="40"/>
      <c r="AU60" s="40"/>
      <c r="AV60" s="40"/>
      <c r="AW60" s="40"/>
      <c r="AX60" s="40"/>
      <c r="AY60" s="40"/>
      <c r="AZ60" s="40"/>
      <c r="BA60" s="93">
        <v>27</v>
      </c>
      <c r="BB60" s="97" t="s">
        <v>255</v>
      </c>
      <c r="BC60" s="104"/>
      <c r="BD60" s="104"/>
      <c r="BE60" s="105"/>
    </row>
    <row r="61" spans="1:57" s="72" customFormat="1" ht="30.75" customHeight="1">
      <c r="A61" s="215" t="s">
        <v>225</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
      <c r="AN61" s="40"/>
      <c r="AO61" s="40"/>
      <c r="AP61" s="40"/>
      <c r="AQ61" s="40"/>
      <c r="AR61" s="40"/>
      <c r="AS61" s="40"/>
      <c r="AT61" s="40"/>
      <c r="AU61" s="40"/>
      <c r="AV61" s="40"/>
      <c r="AW61" s="40"/>
      <c r="AX61" s="40"/>
      <c r="AY61" s="40"/>
      <c r="AZ61" s="40"/>
      <c r="BA61" s="93">
        <v>28</v>
      </c>
      <c r="BB61" s="97" t="s">
        <v>256</v>
      </c>
      <c r="BC61" s="85"/>
      <c r="BD61" s="85"/>
      <c r="BE61" s="87"/>
    </row>
    <row r="62" spans="1:57" s="72" customFormat="1" ht="16.5" customHeight="1">
      <c r="A62" s="231" t="str">
        <f>CONCATENATE(B14,B16," на право проведения проверки знаний  ")</f>
        <v> на право проведения проверки знаний  </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1"/>
      <c r="AN62" s="40"/>
      <c r="AO62" s="40"/>
      <c r="AP62" s="40"/>
      <c r="AQ62" s="40"/>
      <c r="AR62" s="40"/>
      <c r="AS62" s="40"/>
      <c r="AT62" s="40"/>
      <c r="AU62" s="40"/>
      <c r="AV62" s="40"/>
      <c r="AW62" s="40"/>
      <c r="AX62" s="40"/>
      <c r="AY62" s="40"/>
      <c r="AZ62" s="40"/>
      <c r="BA62" s="93">
        <v>29</v>
      </c>
      <c r="BB62" s="97" t="s">
        <v>257</v>
      </c>
      <c r="BC62" s="85"/>
      <c r="BD62" s="85"/>
      <c r="BE62" s="87"/>
    </row>
    <row r="63" spans="1:57" s="72" customFormat="1" ht="65.25" customHeight="1">
      <c r="A63" s="277" t="s">
        <v>264</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1"/>
      <c r="AN63" s="40"/>
      <c r="AO63" s="40"/>
      <c r="AP63" s="40"/>
      <c r="AQ63" s="40"/>
      <c r="AR63" s="40"/>
      <c r="AS63" s="40"/>
      <c r="AT63" s="40"/>
      <c r="AU63" s="40"/>
      <c r="AV63" s="40"/>
      <c r="AW63" s="40"/>
      <c r="AX63" s="40"/>
      <c r="AY63" s="40"/>
      <c r="AZ63" s="40"/>
      <c r="BA63" s="93">
        <v>30</v>
      </c>
      <c r="BB63" s="97" t="s">
        <v>258</v>
      </c>
      <c r="BC63" s="95"/>
      <c r="BD63" s="95"/>
      <c r="BE63" s="96"/>
    </row>
    <row r="64" spans="1:57" s="72" customFormat="1" ht="26.25" customHeight="1">
      <c r="A64" s="215" t="s">
        <v>118</v>
      </c>
      <c r="B64" s="215"/>
      <c r="C64" s="233">
        <f aca="true" t="shared" si="0" ref="C64:C73">C19</f>
        <v>0</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1"/>
      <c r="AN64" s="40"/>
      <c r="AO64" s="40"/>
      <c r="AP64" s="40"/>
      <c r="AQ64" s="40"/>
      <c r="AR64" s="40"/>
      <c r="AS64" s="40"/>
      <c r="AT64" s="40"/>
      <c r="AU64" s="40"/>
      <c r="AV64" s="40"/>
      <c r="AW64" s="40"/>
      <c r="AX64" s="40"/>
      <c r="AY64" s="40"/>
      <c r="AZ64" s="40"/>
      <c r="BA64" s="93">
        <v>31</v>
      </c>
      <c r="BB64" s="97" t="s">
        <v>259</v>
      </c>
      <c r="BC64" s="88"/>
      <c r="BD64" s="88"/>
      <c r="BE64" s="89"/>
    </row>
    <row r="65" spans="1:57" s="72" customFormat="1" ht="20.25" customHeight="1">
      <c r="A65" s="252" t="s">
        <v>119</v>
      </c>
      <c r="B65" s="252"/>
      <c r="C65" s="233">
        <f t="shared" si="0"/>
        <v>0</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1"/>
      <c r="AN65" s="40"/>
      <c r="AO65" s="40"/>
      <c r="AP65" s="40"/>
      <c r="AQ65" s="40"/>
      <c r="AR65" s="40"/>
      <c r="AS65" s="40"/>
      <c r="AT65" s="40"/>
      <c r="AU65" s="40"/>
      <c r="AV65" s="40"/>
      <c r="AW65" s="40"/>
      <c r="AX65" s="40"/>
      <c r="AY65" s="40"/>
      <c r="AZ65" s="40"/>
      <c r="BA65" s="93">
        <v>32</v>
      </c>
      <c r="BB65" s="97" t="s">
        <v>260</v>
      </c>
      <c r="BC65" s="88"/>
      <c r="BD65" s="88"/>
      <c r="BE65" s="89"/>
    </row>
    <row r="66" spans="1:57" s="72" customFormat="1" ht="28.5" customHeight="1">
      <c r="A66" s="252" t="s">
        <v>120</v>
      </c>
      <c r="B66" s="252"/>
      <c r="C66" s="233">
        <f t="shared" si="0"/>
        <v>0</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1"/>
      <c r="AN66" s="40"/>
      <c r="AO66" s="40"/>
      <c r="AP66" s="40"/>
      <c r="AQ66" s="40"/>
      <c r="AR66" s="40"/>
      <c r="AS66" s="40"/>
      <c r="AT66" s="40"/>
      <c r="AU66" s="40"/>
      <c r="AV66" s="40"/>
      <c r="AW66" s="40"/>
      <c r="AX66" s="40"/>
      <c r="AY66" s="40"/>
      <c r="AZ66" s="40"/>
      <c r="BC66" s="88"/>
      <c r="BD66" s="88"/>
      <c r="BE66" s="89"/>
    </row>
    <row r="67" spans="1:57" s="72" customFormat="1" ht="20.25" customHeight="1">
      <c r="A67" s="252" t="s">
        <v>121</v>
      </c>
      <c r="B67" s="252"/>
      <c r="C67" s="233">
        <f t="shared" si="0"/>
        <v>0</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1"/>
      <c r="AN67" s="40"/>
      <c r="AO67" s="40"/>
      <c r="AP67" s="40"/>
      <c r="AQ67" s="40"/>
      <c r="AR67" s="40"/>
      <c r="AS67" s="40"/>
      <c r="AT67" s="40"/>
      <c r="AU67" s="40"/>
      <c r="AV67" s="40"/>
      <c r="AW67" s="40"/>
      <c r="AX67" s="40"/>
      <c r="AY67" s="40"/>
      <c r="AZ67" s="40"/>
      <c r="BA67" s="91"/>
      <c r="BB67" s="92"/>
      <c r="BC67" s="88"/>
      <c r="BD67" s="88"/>
      <c r="BE67" s="89"/>
    </row>
    <row r="68" spans="1:57" s="72" customFormat="1" ht="20.25" customHeight="1">
      <c r="A68" s="252" t="s">
        <v>122</v>
      </c>
      <c r="B68" s="252"/>
      <c r="C68" s="233">
        <f t="shared" si="0"/>
        <v>0</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1"/>
      <c r="AN68" s="40"/>
      <c r="AO68" s="40"/>
      <c r="AP68" s="40"/>
      <c r="AQ68" s="40"/>
      <c r="AR68" s="40"/>
      <c r="AS68" s="40"/>
      <c r="AT68" s="40"/>
      <c r="AU68" s="40"/>
      <c r="AV68" s="40"/>
      <c r="AW68" s="40"/>
      <c r="AX68" s="40"/>
      <c r="AY68" s="40"/>
      <c r="AZ68" s="40"/>
      <c r="BA68" s="91"/>
      <c r="BB68" s="92"/>
      <c r="BC68" s="88"/>
      <c r="BD68" s="88"/>
      <c r="BE68" s="89"/>
    </row>
    <row r="69" spans="1:57" s="72" customFormat="1" ht="20.25" customHeight="1">
      <c r="A69" s="252" t="s">
        <v>123</v>
      </c>
      <c r="B69" s="252"/>
      <c r="C69" s="233">
        <f t="shared" si="0"/>
        <v>0</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1"/>
      <c r="AN69" s="40"/>
      <c r="AO69" s="40"/>
      <c r="AP69" s="40"/>
      <c r="AQ69" s="40"/>
      <c r="AR69" s="40"/>
      <c r="AS69" s="40"/>
      <c r="AT69" s="40"/>
      <c r="AU69" s="40"/>
      <c r="AV69" s="40"/>
      <c r="AW69" s="40"/>
      <c r="AX69" s="40"/>
      <c r="AY69" s="40"/>
      <c r="AZ69" s="40"/>
      <c r="BA69" s="91"/>
      <c r="BB69" s="92"/>
      <c r="BC69" s="88"/>
      <c r="BD69" s="88"/>
      <c r="BE69" s="89"/>
    </row>
    <row r="70" spans="1:57" s="72" customFormat="1" ht="20.25" customHeight="1">
      <c r="A70" s="252" t="s">
        <v>124</v>
      </c>
      <c r="B70" s="252"/>
      <c r="C70" s="233">
        <f t="shared" si="0"/>
        <v>0</v>
      </c>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1"/>
      <c r="AN70" s="40"/>
      <c r="AO70" s="40"/>
      <c r="AP70" s="40"/>
      <c r="AQ70" s="40"/>
      <c r="AR70" s="40"/>
      <c r="AS70" s="40"/>
      <c r="AT70" s="40"/>
      <c r="AU70" s="40"/>
      <c r="AV70" s="40"/>
      <c r="AW70" s="40"/>
      <c r="AX70" s="40"/>
      <c r="AY70" s="40"/>
      <c r="AZ70" s="40"/>
      <c r="BA70" s="91"/>
      <c r="BB70" s="92"/>
      <c r="BC70" s="88"/>
      <c r="BD70" s="88"/>
      <c r="BE70" s="89"/>
    </row>
    <row r="71" spans="1:57" s="72" customFormat="1" ht="20.25" customHeight="1">
      <c r="A71" s="252" t="s">
        <v>125</v>
      </c>
      <c r="B71" s="252"/>
      <c r="C71" s="233">
        <f t="shared" si="0"/>
        <v>0</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1"/>
      <c r="AN71" s="40"/>
      <c r="AO71" s="40"/>
      <c r="AP71" s="40"/>
      <c r="AQ71" s="40"/>
      <c r="AR71" s="40"/>
      <c r="AS71" s="40"/>
      <c r="AT71" s="40"/>
      <c r="AU71" s="40"/>
      <c r="AV71" s="40"/>
      <c r="AW71" s="40"/>
      <c r="AX71" s="40"/>
      <c r="AY71" s="40"/>
      <c r="AZ71" s="40"/>
      <c r="BA71" s="91"/>
      <c r="BB71" s="92"/>
      <c r="BC71" s="88"/>
      <c r="BD71" s="88"/>
      <c r="BE71" s="89"/>
    </row>
    <row r="72" spans="1:57" s="72" customFormat="1" ht="20.25" customHeight="1">
      <c r="A72" s="252" t="s">
        <v>126</v>
      </c>
      <c r="B72" s="252"/>
      <c r="C72" s="233">
        <f t="shared" si="0"/>
        <v>0</v>
      </c>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1"/>
      <c r="AN72" s="40"/>
      <c r="AO72" s="40"/>
      <c r="AP72" s="40"/>
      <c r="AQ72" s="40"/>
      <c r="AR72" s="40"/>
      <c r="AS72" s="40"/>
      <c r="AT72" s="40"/>
      <c r="AU72" s="40"/>
      <c r="AV72" s="40"/>
      <c r="AW72" s="40"/>
      <c r="AX72" s="40"/>
      <c r="AY72" s="40"/>
      <c r="AZ72" s="40"/>
      <c r="BA72" s="91"/>
      <c r="BB72" s="92"/>
      <c r="BC72" s="88"/>
      <c r="BD72" s="88"/>
      <c r="BE72" s="89"/>
    </row>
    <row r="73" spans="1:57" s="72" customFormat="1" ht="20.25" customHeight="1">
      <c r="A73" s="252" t="s">
        <v>127</v>
      </c>
      <c r="B73" s="252"/>
      <c r="C73" s="233">
        <f t="shared" si="0"/>
        <v>0</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1"/>
      <c r="AN73" s="40"/>
      <c r="AO73" s="40"/>
      <c r="AP73" s="40"/>
      <c r="AQ73" s="40"/>
      <c r="AR73" s="40"/>
      <c r="AS73" s="40"/>
      <c r="AT73" s="40"/>
      <c r="AU73" s="40"/>
      <c r="AV73" s="40"/>
      <c r="AW73" s="40"/>
      <c r="AX73" s="40"/>
      <c r="AY73" s="40"/>
      <c r="AZ73" s="40"/>
      <c r="BA73" s="91"/>
      <c r="BB73" s="92"/>
      <c r="BC73" s="88"/>
      <c r="BD73" s="88"/>
      <c r="BE73" s="89"/>
    </row>
    <row r="74" spans="1:52" s="72" customFormat="1" ht="12.75" customHeight="1">
      <c r="A74" s="215" t="s">
        <v>82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62"/>
      <c r="AN74" s="40"/>
      <c r="AO74" s="40"/>
      <c r="AP74" s="40"/>
      <c r="AQ74" s="40"/>
      <c r="AR74" s="40"/>
      <c r="AS74" s="40"/>
      <c r="AT74" s="40"/>
      <c r="AU74" s="40"/>
      <c r="AV74" s="40"/>
      <c r="AW74" s="40"/>
      <c r="AX74" s="40"/>
      <c r="AY74" s="40"/>
      <c r="AZ74" s="40"/>
    </row>
    <row r="75" spans="1:52" s="72" customFormat="1" ht="12.75" customHeight="1">
      <c r="A75" s="215" t="s">
        <v>226</v>
      </c>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62"/>
      <c r="AN75" s="40"/>
      <c r="AO75" s="40"/>
      <c r="AP75" s="40"/>
      <c r="AQ75" s="40"/>
      <c r="AR75" s="40"/>
      <c r="AS75" s="40"/>
      <c r="AT75" s="40"/>
      <c r="AU75" s="40"/>
      <c r="AV75" s="40"/>
      <c r="AW75" s="40"/>
      <c r="AX75" s="40"/>
      <c r="AY75" s="40"/>
      <c r="AZ75" s="40"/>
    </row>
    <row r="76" spans="1:52" s="72" customFormat="1" ht="13.5" customHeight="1">
      <c r="A76" s="218" t="s">
        <v>25</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
      <c r="AN76" s="40"/>
      <c r="AO76" s="40"/>
      <c r="AP76" s="40"/>
      <c r="AQ76" s="40"/>
      <c r="AR76" s="40"/>
      <c r="AS76" s="40"/>
      <c r="AT76" s="40"/>
      <c r="AU76" s="40"/>
      <c r="AV76" s="40"/>
      <c r="AW76" s="40"/>
      <c r="AX76" s="40"/>
      <c r="AY76" s="40"/>
      <c r="AZ76" s="40"/>
    </row>
    <row r="77" spans="1:52" s="72" customFormat="1" ht="15" customHeight="1">
      <c r="A77" s="215" t="s">
        <v>83</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62"/>
      <c r="AN77" s="40"/>
      <c r="AO77" s="40"/>
      <c r="AP77" s="40"/>
      <c r="AQ77" s="40"/>
      <c r="AR77" s="40"/>
      <c r="AS77" s="40"/>
      <c r="AT77" s="40"/>
      <c r="AU77" s="40"/>
      <c r="AV77" s="40"/>
      <c r="AW77" s="40"/>
      <c r="AX77" s="40"/>
      <c r="AY77" s="40"/>
      <c r="AZ77" s="40"/>
    </row>
    <row r="78" spans="1:52" s="72" customFormat="1" ht="12.75" customHeight="1">
      <c r="A78" s="122" t="s">
        <v>74</v>
      </c>
      <c r="B78" s="122"/>
      <c r="C78" s="122"/>
      <c r="D78" s="122"/>
      <c r="E78" s="122"/>
      <c r="F78" s="122"/>
      <c r="G78" s="122"/>
      <c r="H78" s="122"/>
      <c r="I78" s="122"/>
      <c r="J78" s="122"/>
      <c r="K78" s="122"/>
      <c r="L78" s="122"/>
      <c r="M78" s="122"/>
      <c r="N78" s="122"/>
      <c r="O78" s="207" t="str">
        <f>SUBSTITUTE(PROPER(INDEX(n_4,MID(TEXT(AJ214,n0),1,1)+1)&amp;INDEX(n0x,MID(TEXT(AJ214,n0),2,1)+1,MID(TEXT(AJ214,n0),3,1)+1)&amp;IF(-MID(TEXT(AJ214,n0),1,3),"миллиард"&amp;VLOOKUP(MID(TEXT(AJ214,n0),3,1)*AND(MID(TEXT(AJ214,n0),2,1)-1),мил,2),"")&amp;INDEX(n_4,MID(TEXT(AJ214,n0),4,1)+1)&amp;INDEX(n0x,MID(TEXT(AJ214,n0),5,1)+1,MID(TEXT(AJ214,n0),6,1)+1)&amp;IF(-MID(TEXT(AJ214,n0),4,3),"миллион"&amp;VLOOKUP(MID(TEXT(AJ214,n0),6,1)*AND(MID(TEXT(AJ214,n0),5,1)-1),мил,2),"")&amp;INDEX(n_4,MID(TEXT(AJ214,n0),7,1)+1)&amp;INDEX(n1x,MID(TEXT(AJ214,n0),8,1)+1,MID(TEXT(AJ214,n0),9,1)+1)&amp;IF(-MID(TEXT(AJ214,n0),7,3),VLOOKUP(MID(TEXT(AJ214,n0),9,1)*AND(MID(TEXT(AJ214,n0),8,1)-1),тыс,2),"")&amp;INDEX(n_4,MID(TEXT(AJ214,n0),10,1)+1)&amp;INDEX(n0x,MID(TEXT(AJ214,n0),11,1)+1,MID(TEXT(AJ214,n0),12,1)+1)),"z"," ")&amp;IF(TRUNC(TEXT(AJ214,n0)),"","Ноль ")&amp;"рубл"&amp;VLOOKUP(MOD(MAX(MOD(MID(TEXT(AJ214,n0),11,2)-11,100),9),10),{0,"ь ";1,"я ";4,"ей "},2)&amp;RIGHT(TEXT(AJ214,n0),2)&amp;" копе"&amp;VLOOKUP(MOD(MAX(MOD(RIGHT(TEXT(AJ214,n0),2)-11,100),9),10),{0,"йка";1,"йки";4,"ек"},2)</f>
        <v>Двадцать четыре рубля 42 копейки</v>
      </c>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1" t="s">
        <v>26</v>
      </c>
      <c r="AM78" s="21"/>
      <c r="AN78" s="40"/>
      <c r="AO78" s="40"/>
      <c r="AP78" s="40"/>
      <c r="AQ78" s="40"/>
      <c r="AR78" s="40"/>
      <c r="AS78" s="40"/>
      <c r="AT78" s="40"/>
      <c r="AU78" s="40"/>
      <c r="AV78" s="40"/>
      <c r="AW78" s="40"/>
      <c r="AX78" s="40"/>
      <c r="AY78" s="40"/>
      <c r="AZ78" s="40"/>
    </row>
    <row r="79" spans="1:52" s="72" customFormat="1" ht="15" customHeight="1">
      <c r="A79" s="206" t="s">
        <v>27</v>
      </c>
      <c r="B79" s="206"/>
      <c r="C79" s="206"/>
      <c r="D79" s="206"/>
      <c r="E79" s="206"/>
      <c r="F79" s="206"/>
      <c r="G79" s="206"/>
      <c r="H79" s="206"/>
      <c r="I79" s="206"/>
      <c r="J79" s="21"/>
      <c r="K79" s="207" t="str">
        <f>SUBSTITUTE(PROPER(INDEX(n_4,MID(TEXT(AG179,n0),1,1)+1)&amp;INDEX(n0x,MID(TEXT(AG179,n0),2,1)+1,MID(TEXT(AG179,n0),3,1)+1)&amp;IF(-MID(TEXT(AG179,n0),1,3),"миллиард"&amp;VLOOKUP(MID(TEXT(AG179,n0),3,1)*AND(MID(TEXT(AG179,n0),2,1)-1),мил,2),"")&amp;INDEX(n_4,MID(TEXT(AG179,n0),4,1)+1)&amp;INDEX(n0x,MID(TEXT(AG179,n0),5,1)+1,MID(TEXT(AG179,n0),6,1)+1)&amp;IF(-MID(TEXT(AG179,n0),4,3),"миллион"&amp;VLOOKUP(MID(TEXT(AG179,n0),6,1)*AND(MID(TEXT(AG179,n0),5,1)-1),мил,2),"")&amp;INDEX(n_4,MID(TEXT(AG179,n0),7,1)+1)&amp;INDEX(n1x,MID(TEXT(AG179,n0),8,1)+1,MID(TEXT(AG179,n0),9,1)+1)&amp;IF(-MID(TEXT(AG179,n0),7,3),VLOOKUP(MID(TEXT(AG179,n0),9,1)*AND(MID(TEXT(AG179,n0),8,1)-1),тыс,2),"")&amp;INDEX(n_4,MID(TEXT(AG179,n0),10,1)+1)&amp;INDEX(n0x,MID(TEXT(AG179,n0),11,1)+1,MID(TEXT(AG179,n0),12,1)+1)),"z"," ")&amp;IF(TRUNC(TEXT(AG179,n0)),"","Ноль ")&amp;"рубл"&amp;VLOOKUP(MOD(MAX(MOD(MID(TEXT(AG179,n0),11,2)-11,100),9),10),{0,"ь ";1,"я ";4,"ей "},2)&amp;RIGHT(TEXT(AG179,n0),2)&amp;" копе"&amp;VLOOKUP(MOD(MAX(MOD(RIGHT(TEXT(AG179,n0),2)-11,100),9),10),{0,"йка";1,"йки";4,"ек"},2)</f>
        <v>Четыре рубля 07 копеек</v>
      </c>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1"/>
      <c r="AM79" s="21"/>
      <c r="AN79" s="40"/>
      <c r="AO79" s="40"/>
      <c r="AP79" s="40"/>
      <c r="AQ79" s="40"/>
      <c r="AR79" s="40"/>
      <c r="AS79" s="40"/>
      <c r="AT79" s="40"/>
      <c r="AU79" s="40"/>
      <c r="AV79" s="40"/>
      <c r="AW79" s="40"/>
      <c r="AX79" s="40"/>
      <c r="AY79" s="40"/>
      <c r="AZ79" s="40"/>
    </row>
    <row r="80" spans="1:52" s="72" customFormat="1" ht="49.5" customHeight="1">
      <c r="A80" s="215" t="s">
        <v>40</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62"/>
      <c r="AN80" s="40"/>
      <c r="AO80" s="40"/>
      <c r="AP80" s="40"/>
      <c r="AQ80" s="40"/>
      <c r="AR80" s="40"/>
      <c r="AS80" s="40"/>
      <c r="AT80" s="40"/>
      <c r="AU80" s="40"/>
      <c r="AV80" s="40"/>
      <c r="AW80" s="40"/>
      <c r="AX80" s="40"/>
      <c r="AY80" s="40"/>
      <c r="AZ80" s="40"/>
    </row>
    <row r="81" spans="1:52" s="72" customFormat="1" ht="75" customHeight="1">
      <c r="A81" s="215" t="s">
        <v>217</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62"/>
      <c r="AN81" s="40"/>
      <c r="AO81" s="40"/>
      <c r="AP81" s="40"/>
      <c r="AQ81" s="40"/>
      <c r="AR81" s="40"/>
      <c r="AS81" s="40"/>
      <c r="AT81" s="40"/>
      <c r="AU81" s="40"/>
      <c r="AV81" s="40"/>
      <c r="AW81" s="40"/>
      <c r="AX81" s="40"/>
      <c r="AY81" s="40"/>
      <c r="AZ81" s="40"/>
    </row>
    <row r="82" spans="1:52" s="72" customFormat="1" ht="79.5" customHeight="1" hidden="1">
      <c r="A82" s="219" t="s">
        <v>84</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62"/>
      <c r="AN82" s="40"/>
      <c r="AO82" s="40"/>
      <c r="AP82" s="40"/>
      <c r="AQ82" s="40"/>
      <c r="AR82" s="40"/>
      <c r="AS82" s="40"/>
      <c r="AT82" s="40"/>
      <c r="AU82" s="40"/>
      <c r="AV82" s="40"/>
      <c r="AW82" s="40"/>
      <c r="AX82" s="40"/>
      <c r="AY82" s="40"/>
      <c r="AZ82" s="40"/>
    </row>
    <row r="83" spans="1:242" s="73" customFormat="1" ht="13.5" customHeight="1">
      <c r="A83" s="230" t="s">
        <v>41</v>
      </c>
      <c r="B83" s="230"/>
      <c r="C83" s="230"/>
      <c r="D83" s="230"/>
      <c r="E83" s="230"/>
      <c r="F83" s="230"/>
      <c r="G83" s="230"/>
      <c r="H83" s="230"/>
      <c r="I83" s="230"/>
      <c r="J83" s="230"/>
      <c r="K83" s="230"/>
      <c r="L83" s="230"/>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1"/>
      <c r="AN83" s="40"/>
      <c r="AO83" s="40"/>
      <c r="AP83" s="40"/>
      <c r="AQ83" s="40"/>
      <c r="AR83" s="40"/>
      <c r="AS83" s="40"/>
      <c r="AT83" s="40"/>
      <c r="AU83" s="40"/>
      <c r="AV83" s="40"/>
      <c r="AW83" s="40"/>
      <c r="AX83" s="40"/>
      <c r="AY83" s="40"/>
      <c r="AZ83" s="40"/>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72"/>
      <c r="GD83" s="72"/>
      <c r="GE83" s="72"/>
      <c r="GF83" s="72"/>
      <c r="GG83" s="72"/>
      <c r="GH83" s="72"/>
      <c r="GI83" s="72"/>
      <c r="GJ83" s="72"/>
      <c r="GK83" s="72"/>
      <c r="GL83" s="72"/>
      <c r="GM83" s="72"/>
      <c r="GN83" s="72"/>
      <c r="GO83" s="72"/>
      <c r="GP83" s="72"/>
      <c r="GQ83" s="72"/>
      <c r="GR83" s="72"/>
      <c r="GS83" s="72"/>
      <c r="GT83" s="72"/>
      <c r="GU83" s="72"/>
      <c r="GV83" s="72"/>
      <c r="GW83" s="72"/>
      <c r="GX83" s="72"/>
      <c r="GY83" s="72"/>
      <c r="GZ83" s="72"/>
      <c r="HA83" s="72"/>
      <c r="HB83" s="72"/>
      <c r="HC83" s="72"/>
      <c r="HD83" s="72"/>
      <c r="HE83" s="72"/>
      <c r="HF83" s="72"/>
      <c r="HG83" s="72"/>
      <c r="HH83" s="72"/>
      <c r="HI83" s="72"/>
      <c r="HJ83" s="72"/>
      <c r="HK83" s="72"/>
      <c r="HL83" s="72"/>
      <c r="HM83" s="72"/>
      <c r="HN83" s="72"/>
      <c r="HO83" s="72"/>
      <c r="HP83" s="72"/>
      <c r="HQ83" s="72"/>
      <c r="HR83" s="72"/>
      <c r="HS83" s="72"/>
      <c r="HT83" s="72"/>
      <c r="HU83" s="72"/>
      <c r="HV83" s="72"/>
      <c r="HW83" s="72"/>
      <c r="HX83" s="72"/>
      <c r="HY83" s="72"/>
      <c r="HZ83" s="72"/>
      <c r="IA83" s="72"/>
      <c r="IB83" s="72"/>
      <c r="IC83" s="72"/>
      <c r="ID83" s="72"/>
      <c r="IE83" s="72"/>
      <c r="IF83" s="72"/>
      <c r="IG83" s="72"/>
      <c r="IH83" s="72"/>
    </row>
    <row r="84" spans="1:52" s="72" customFormat="1" ht="13.5" customHeight="1">
      <c r="A84" s="257" t="s">
        <v>28</v>
      </c>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50"/>
      <c r="AN84" s="40"/>
      <c r="AO84" s="40"/>
      <c r="AP84" s="40"/>
      <c r="AQ84" s="40"/>
      <c r="AR84" s="40"/>
      <c r="AS84" s="40"/>
      <c r="AT84" s="40"/>
      <c r="AU84" s="40"/>
      <c r="AV84" s="40"/>
      <c r="AW84" s="40"/>
      <c r="AX84" s="40"/>
      <c r="AY84" s="40"/>
      <c r="AZ84" s="40"/>
    </row>
    <row r="85" spans="1:60" s="72" customFormat="1" ht="13.5" customHeight="1">
      <c r="A85" s="215" t="s">
        <v>85</v>
      </c>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62"/>
      <c r="AN85" s="40"/>
      <c r="AO85" s="40"/>
      <c r="AP85" s="40"/>
      <c r="AQ85" s="40"/>
      <c r="AR85" s="40"/>
      <c r="AS85" s="40"/>
      <c r="AT85" s="40"/>
      <c r="AU85" s="40"/>
      <c r="AV85" s="40"/>
      <c r="AW85" s="40"/>
      <c r="AX85" s="41"/>
      <c r="AY85" s="41"/>
      <c r="AZ85" s="41"/>
      <c r="BD85" s="74"/>
      <c r="BE85" s="74"/>
      <c r="BF85" s="74"/>
      <c r="BG85" s="74"/>
      <c r="BH85" s="74"/>
    </row>
    <row r="86" spans="1:242" s="72" customFormat="1" ht="15" customHeight="1">
      <c r="A86" s="215" t="s">
        <v>29</v>
      </c>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62"/>
      <c r="AN86" s="40"/>
      <c r="AO86" s="40"/>
      <c r="AP86" s="40"/>
      <c r="AQ86" s="40"/>
      <c r="AR86" s="40"/>
      <c r="AS86" s="40"/>
      <c r="AT86" s="40"/>
      <c r="AU86" s="40"/>
      <c r="AV86" s="40"/>
      <c r="AW86" s="40"/>
      <c r="AX86" s="41"/>
      <c r="AY86" s="41"/>
      <c r="AZ86" s="41"/>
      <c r="BD86" s="75"/>
      <c r="BE86" s="75"/>
      <c r="BF86" s="75"/>
      <c r="BG86" s="75"/>
      <c r="BH86" s="75"/>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row>
    <row r="87" spans="1:60" s="72" customFormat="1" ht="39" customHeight="1">
      <c r="A87" s="215" t="s">
        <v>86</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62"/>
      <c r="AN87" s="40"/>
      <c r="AO87" s="40"/>
      <c r="AP87" s="40"/>
      <c r="AQ87" s="40"/>
      <c r="AR87" s="40"/>
      <c r="AS87" s="40"/>
      <c r="AT87" s="40"/>
      <c r="AU87" s="40"/>
      <c r="AV87" s="40"/>
      <c r="AW87" s="40"/>
      <c r="AX87" s="41"/>
      <c r="AY87" s="41"/>
      <c r="AZ87" s="41"/>
      <c r="BD87" s="74"/>
      <c r="BE87" s="74"/>
      <c r="BF87" s="74"/>
      <c r="BG87" s="74"/>
      <c r="BH87" s="74"/>
    </row>
    <row r="88" spans="1:60" s="72" customFormat="1" ht="28.5" customHeight="1" hidden="1">
      <c r="A88" s="219" t="s">
        <v>87</v>
      </c>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62"/>
      <c r="AN88" s="40"/>
      <c r="AO88" s="40"/>
      <c r="AP88" s="40"/>
      <c r="AQ88" s="40"/>
      <c r="AR88" s="40"/>
      <c r="AS88" s="40"/>
      <c r="AT88" s="40"/>
      <c r="AU88" s="40"/>
      <c r="AV88" s="40"/>
      <c r="AW88" s="40"/>
      <c r="AX88" s="41"/>
      <c r="AY88" s="41"/>
      <c r="AZ88" s="41"/>
      <c r="BD88" s="74"/>
      <c r="BE88" s="74"/>
      <c r="BF88" s="74"/>
      <c r="BG88" s="74"/>
      <c r="BH88" s="74"/>
    </row>
    <row r="89" spans="1:60" s="72" customFormat="1" ht="30" customHeight="1">
      <c r="A89" s="166" t="s">
        <v>88</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62"/>
      <c r="AN89" s="40"/>
      <c r="AO89" s="40"/>
      <c r="AP89" s="40"/>
      <c r="AQ89" s="40"/>
      <c r="AR89" s="40"/>
      <c r="AS89" s="40"/>
      <c r="AT89" s="40"/>
      <c r="AU89" s="40"/>
      <c r="AV89" s="40"/>
      <c r="AW89" s="40"/>
      <c r="AX89" s="41"/>
      <c r="AY89" s="41"/>
      <c r="AZ89" s="41"/>
      <c r="BD89" s="74"/>
      <c r="BE89" s="74"/>
      <c r="BF89" s="74"/>
      <c r="BG89" s="74"/>
      <c r="BH89" s="74"/>
    </row>
    <row r="90" spans="1:60" s="72" customFormat="1" ht="29.25" customHeight="1">
      <c r="A90" s="166" t="s">
        <v>89</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62"/>
      <c r="AN90" s="40"/>
      <c r="AO90" s="40"/>
      <c r="AP90" s="40"/>
      <c r="AQ90" s="40"/>
      <c r="AR90" s="40"/>
      <c r="AS90" s="40"/>
      <c r="AT90" s="40"/>
      <c r="AU90" s="40"/>
      <c r="AV90" s="40"/>
      <c r="AW90" s="40"/>
      <c r="AX90" s="41"/>
      <c r="AY90" s="41"/>
      <c r="AZ90" s="41"/>
      <c r="BD90" s="74"/>
      <c r="BE90" s="74"/>
      <c r="BF90" s="74"/>
      <c r="BG90" s="74"/>
      <c r="BH90" s="74"/>
    </row>
    <row r="91" spans="1:60" s="72" customFormat="1" ht="39.75" customHeight="1" hidden="1">
      <c r="A91" s="219" t="s">
        <v>90</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62"/>
      <c r="AN91" s="40"/>
      <c r="AO91" s="40"/>
      <c r="AP91" s="40"/>
      <c r="AQ91" s="40"/>
      <c r="AR91" s="40"/>
      <c r="AS91" s="40"/>
      <c r="AT91" s="40"/>
      <c r="AU91" s="40"/>
      <c r="AV91" s="40"/>
      <c r="AW91" s="40"/>
      <c r="AX91" s="41"/>
      <c r="AY91" s="41"/>
      <c r="AZ91" s="41"/>
      <c r="BD91" s="74"/>
      <c r="BE91" s="74"/>
      <c r="BF91" s="74"/>
      <c r="BG91" s="74"/>
      <c r="BH91" s="74"/>
    </row>
    <row r="92" spans="1:60" s="72" customFormat="1" ht="90.75" customHeight="1">
      <c r="A92" s="215" t="s">
        <v>91</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62"/>
      <c r="AN92" s="40"/>
      <c r="AO92" s="40"/>
      <c r="AP92" s="40"/>
      <c r="AQ92" s="40"/>
      <c r="AR92" s="40"/>
      <c r="AS92" s="40"/>
      <c r="AT92" s="40"/>
      <c r="AU92" s="40"/>
      <c r="AV92" s="40"/>
      <c r="AW92" s="40"/>
      <c r="AX92" s="41"/>
      <c r="AY92" s="41"/>
      <c r="AZ92" s="41"/>
      <c r="BD92" s="74"/>
      <c r="BE92" s="74"/>
      <c r="BF92" s="74"/>
      <c r="BG92" s="74"/>
      <c r="BH92" s="74"/>
    </row>
    <row r="93" spans="1:242" s="76" customFormat="1" ht="40.5" customHeight="1">
      <c r="A93" s="166" t="s">
        <v>69</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62"/>
      <c r="AN93" s="40"/>
      <c r="AO93" s="40"/>
      <c r="AP93" s="40"/>
      <c r="AQ93" s="40"/>
      <c r="AR93" s="40"/>
      <c r="AS93" s="40"/>
      <c r="AT93" s="40"/>
      <c r="AU93" s="40"/>
      <c r="AV93" s="40"/>
      <c r="AW93" s="40"/>
      <c r="AX93" s="41"/>
      <c r="AY93" s="41"/>
      <c r="AZ93" s="41"/>
      <c r="BA93" s="72"/>
      <c r="BB93" s="72"/>
      <c r="BC93" s="72"/>
      <c r="BD93" s="74"/>
      <c r="BE93" s="74"/>
      <c r="BF93" s="74"/>
      <c r="BG93" s="74"/>
      <c r="BH93" s="74"/>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c r="FL93" s="72"/>
      <c r="FM93" s="72"/>
      <c r="FN93" s="72"/>
      <c r="FO93" s="72"/>
      <c r="FP93" s="72"/>
      <c r="FQ93" s="72"/>
      <c r="FR93" s="72"/>
      <c r="FS93" s="72"/>
      <c r="FT93" s="72"/>
      <c r="FU93" s="72"/>
      <c r="FV93" s="72"/>
      <c r="FW93" s="72"/>
      <c r="FX93" s="72"/>
      <c r="FY93" s="72"/>
      <c r="FZ93" s="72"/>
      <c r="GA93" s="72"/>
      <c r="GB93" s="72"/>
      <c r="GC93" s="72"/>
      <c r="GD93" s="72"/>
      <c r="GE93" s="72"/>
      <c r="GF93" s="72"/>
      <c r="GG93" s="72"/>
      <c r="GH93" s="72"/>
      <c r="GI93" s="72"/>
      <c r="GJ93" s="72"/>
      <c r="GK93" s="72"/>
      <c r="GL93" s="72"/>
      <c r="GM93" s="72"/>
      <c r="GN93" s="72"/>
      <c r="GO93" s="72"/>
      <c r="GP93" s="72"/>
      <c r="GQ93" s="72"/>
      <c r="GR93" s="72"/>
      <c r="GS93" s="72"/>
      <c r="GT93" s="72"/>
      <c r="GU93" s="72"/>
      <c r="GV93" s="72"/>
      <c r="GW93" s="72"/>
      <c r="GX93" s="72"/>
      <c r="GY93" s="72"/>
      <c r="GZ93" s="72"/>
      <c r="HA93" s="72"/>
      <c r="HB93" s="72"/>
      <c r="HC93" s="72"/>
      <c r="HD93" s="72"/>
      <c r="HE93" s="72"/>
      <c r="HF93" s="72"/>
      <c r="HG93" s="72"/>
      <c r="HH93" s="72"/>
      <c r="HI93" s="72"/>
      <c r="HJ93" s="72"/>
      <c r="HK93" s="72"/>
      <c r="HL93" s="72"/>
      <c r="HM93" s="72"/>
      <c r="HN93" s="72"/>
      <c r="HO93" s="72"/>
      <c r="HP93" s="72"/>
      <c r="HQ93" s="72"/>
      <c r="HR93" s="72"/>
      <c r="HS93" s="72"/>
      <c r="HT93" s="72"/>
      <c r="HU93" s="72"/>
      <c r="HV93" s="72"/>
      <c r="HW93" s="72"/>
      <c r="HX93" s="72"/>
      <c r="HY93" s="72"/>
      <c r="HZ93" s="72"/>
      <c r="IA93" s="72"/>
      <c r="IB93" s="72"/>
      <c r="IC93" s="72"/>
      <c r="ID93" s="72"/>
      <c r="IE93" s="72"/>
      <c r="IF93" s="72"/>
      <c r="IG93" s="72"/>
      <c r="IH93" s="72"/>
    </row>
    <row r="94" spans="1:60" s="72" customFormat="1" ht="40.5" customHeight="1" hidden="1">
      <c r="A94" s="256" t="s">
        <v>69</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62"/>
      <c r="AN94" s="40"/>
      <c r="AO94" s="40"/>
      <c r="AP94" s="40"/>
      <c r="AQ94" s="40"/>
      <c r="AR94" s="40"/>
      <c r="AS94" s="40"/>
      <c r="AT94" s="40"/>
      <c r="AU94" s="40"/>
      <c r="AV94" s="40"/>
      <c r="AW94" s="40"/>
      <c r="AX94" s="41"/>
      <c r="AY94" s="41"/>
      <c r="AZ94" s="41"/>
      <c r="BD94" s="74"/>
      <c r="BE94" s="74"/>
      <c r="BF94" s="74"/>
      <c r="BG94" s="74"/>
      <c r="BH94" s="74"/>
    </row>
    <row r="95" spans="1:55" s="69" customFormat="1" ht="102.75" customHeight="1">
      <c r="A95" s="166" t="s">
        <v>92</v>
      </c>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62"/>
      <c r="AN95" s="43"/>
      <c r="AO95" s="43"/>
      <c r="AP95" s="43"/>
      <c r="AQ95" s="43"/>
      <c r="AR95" s="43"/>
      <c r="AS95" s="43"/>
      <c r="AT95" s="43"/>
      <c r="AU95" s="43"/>
      <c r="AV95" s="43"/>
      <c r="AW95" s="43"/>
      <c r="AX95" s="43"/>
      <c r="AY95" s="43"/>
      <c r="AZ95" s="43"/>
      <c r="BA95" s="72"/>
      <c r="BB95" s="72"/>
      <c r="BC95" s="72"/>
    </row>
    <row r="96" spans="1:242" s="72" customFormat="1" ht="27" customHeight="1">
      <c r="A96" s="215" t="s">
        <v>93</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62"/>
      <c r="AN96" s="40"/>
      <c r="AO96" s="40"/>
      <c r="AP96" s="40"/>
      <c r="AQ96" s="40"/>
      <c r="AR96" s="40"/>
      <c r="AS96" s="40"/>
      <c r="AT96" s="40"/>
      <c r="AU96" s="40"/>
      <c r="AV96" s="40"/>
      <c r="AW96" s="40"/>
      <c r="AX96" s="40"/>
      <c r="AY96" s="40"/>
      <c r="AZ96" s="40"/>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row>
    <row r="97" spans="1:52" s="72" customFormat="1" ht="28.5" customHeight="1" hidden="1">
      <c r="A97" s="219" t="s">
        <v>94</v>
      </c>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62"/>
      <c r="AN97" s="40"/>
      <c r="AO97" s="40"/>
      <c r="AP97" s="40"/>
      <c r="AQ97" s="40"/>
      <c r="AR97" s="40"/>
      <c r="AS97" s="40"/>
      <c r="AT97" s="40"/>
      <c r="AU97" s="40"/>
      <c r="AV97" s="40"/>
      <c r="AW97" s="40"/>
      <c r="AX97" s="40"/>
      <c r="AY97" s="40"/>
      <c r="AZ97" s="40"/>
    </row>
    <row r="98" spans="1:55" s="72" customFormat="1" ht="244.5" customHeight="1">
      <c r="A98" s="215" t="s">
        <v>95</v>
      </c>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62"/>
      <c r="AN98" s="40"/>
      <c r="AO98" s="40"/>
      <c r="AP98" s="40"/>
      <c r="AQ98" s="40"/>
      <c r="AR98" s="40"/>
      <c r="AS98" s="40"/>
      <c r="AT98" s="40"/>
      <c r="AU98" s="40"/>
      <c r="AV98" s="40"/>
      <c r="AW98" s="40"/>
      <c r="AX98" s="40"/>
      <c r="AY98" s="40"/>
      <c r="AZ98" s="40"/>
      <c r="BA98" s="76"/>
      <c r="BB98" s="76"/>
      <c r="BC98" s="76"/>
    </row>
    <row r="99" spans="1:52" s="72" customFormat="1" ht="12.75" customHeight="1">
      <c r="A99" s="227" t="s">
        <v>30</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62"/>
      <c r="AN99" s="40"/>
      <c r="AO99" s="40"/>
      <c r="AP99" s="40"/>
      <c r="AQ99" s="40"/>
      <c r="AR99" s="40"/>
      <c r="AS99" s="40"/>
      <c r="AT99" s="40"/>
      <c r="AU99" s="40"/>
      <c r="AV99" s="40"/>
      <c r="AW99" s="40"/>
      <c r="AX99" s="40"/>
      <c r="AY99" s="40"/>
      <c r="AZ99" s="40"/>
    </row>
    <row r="100" spans="1:52" s="72" customFormat="1" ht="76.5" customHeight="1">
      <c r="A100" s="215" t="s">
        <v>96</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62"/>
      <c r="AN100" s="40"/>
      <c r="AO100" s="40"/>
      <c r="AP100" s="40"/>
      <c r="AQ100" s="40"/>
      <c r="AR100" s="40"/>
      <c r="AS100" s="40"/>
      <c r="AT100" s="40"/>
      <c r="AU100" s="40"/>
      <c r="AV100" s="40"/>
      <c r="AW100" s="40"/>
      <c r="AX100" s="40"/>
      <c r="AY100" s="40"/>
      <c r="AZ100" s="40"/>
    </row>
    <row r="101" spans="1:242" s="34" customFormat="1" ht="13.5" customHeight="1">
      <c r="A101" s="253" t="s">
        <v>31</v>
      </c>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1"/>
      <c r="AN101" s="40"/>
      <c r="AO101" s="40"/>
      <c r="AP101" s="40"/>
      <c r="AQ101" s="40"/>
      <c r="AR101" s="40"/>
      <c r="AS101" s="40"/>
      <c r="AT101" s="40"/>
      <c r="AU101" s="40"/>
      <c r="AV101" s="40"/>
      <c r="AW101" s="40"/>
      <c r="AX101" s="40"/>
      <c r="AY101" s="40"/>
      <c r="AZ101" s="40"/>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c r="FL101" s="72"/>
      <c r="FM101" s="72"/>
      <c r="FN101" s="72"/>
      <c r="FO101" s="72"/>
      <c r="FP101" s="72"/>
      <c r="FQ101" s="72"/>
      <c r="FR101" s="72"/>
      <c r="FS101" s="72"/>
      <c r="FT101" s="72"/>
      <c r="FU101" s="72"/>
      <c r="FV101" s="72"/>
      <c r="FW101" s="72"/>
      <c r="FX101" s="72"/>
      <c r="FY101" s="72"/>
      <c r="FZ101" s="72"/>
      <c r="GA101" s="72"/>
      <c r="GB101" s="72"/>
      <c r="GC101" s="72"/>
      <c r="GD101" s="72"/>
      <c r="GE101" s="72"/>
      <c r="GF101" s="72"/>
      <c r="GG101" s="72"/>
      <c r="GH101" s="72"/>
      <c r="GI101" s="72"/>
      <c r="GJ101" s="72"/>
      <c r="GK101" s="72"/>
      <c r="GL101" s="72"/>
      <c r="GM101" s="72"/>
      <c r="GN101" s="72"/>
      <c r="GO101" s="72"/>
      <c r="GP101" s="72"/>
      <c r="GQ101" s="72"/>
      <c r="GR101" s="72"/>
      <c r="GS101" s="72"/>
      <c r="GT101" s="72"/>
      <c r="GU101" s="72"/>
      <c r="GV101" s="72"/>
      <c r="GW101" s="72"/>
      <c r="GX101" s="72"/>
      <c r="GY101" s="72"/>
      <c r="GZ101" s="72"/>
      <c r="HA101" s="72"/>
      <c r="HB101" s="72"/>
      <c r="HC101" s="72"/>
      <c r="HD101" s="72"/>
      <c r="HE101" s="72"/>
      <c r="HF101" s="72"/>
      <c r="HG101" s="72"/>
      <c r="HH101" s="72"/>
      <c r="HI101" s="72"/>
      <c r="HJ101" s="72"/>
      <c r="HK101" s="72"/>
      <c r="HL101" s="72"/>
      <c r="HM101" s="72"/>
      <c r="HN101" s="72"/>
      <c r="HO101" s="72"/>
      <c r="HP101" s="72"/>
      <c r="HQ101" s="72"/>
      <c r="HR101" s="72"/>
      <c r="HS101" s="72"/>
      <c r="HT101" s="72"/>
      <c r="HU101" s="72"/>
      <c r="HV101" s="72"/>
      <c r="HW101" s="72"/>
      <c r="HX101" s="72"/>
      <c r="HY101" s="72"/>
      <c r="HZ101" s="72"/>
      <c r="IA101" s="72"/>
      <c r="IB101" s="72"/>
      <c r="IC101" s="72"/>
      <c r="ID101" s="72"/>
      <c r="IE101" s="72"/>
      <c r="IF101" s="72"/>
      <c r="IG101" s="72"/>
      <c r="IH101" s="72"/>
    </row>
    <row r="102" spans="1:242" s="77" customFormat="1" ht="201" customHeight="1">
      <c r="A102" s="215" t="s">
        <v>218</v>
      </c>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
      <c r="AN102" s="40"/>
      <c r="AO102" s="40"/>
      <c r="AP102" s="40"/>
      <c r="AQ102" s="40"/>
      <c r="AR102" s="40"/>
      <c r="AS102" s="40"/>
      <c r="AT102" s="40"/>
      <c r="AU102" s="40"/>
      <c r="AV102" s="40"/>
      <c r="AW102" s="40"/>
      <c r="AX102" s="40"/>
      <c r="AY102" s="40"/>
      <c r="AZ102" s="40"/>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c r="GF102" s="72"/>
      <c r="GG102" s="72"/>
      <c r="GH102" s="72"/>
      <c r="GI102" s="72"/>
      <c r="GJ102" s="72"/>
      <c r="GK102" s="72"/>
      <c r="GL102" s="72"/>
      <c r="GM102" s="72"/>
      <c r="GN102" s="72"/>
      <c r="GO102" s="72"/>
      <c r="GP102" s="72"/>
      <c r="GQ102" s="72"/>
      <c r="GR102" s="72"/>
      <c r="GS102" s="72"/>
      <c r="GT102" s="72"/>
      <c r="GU102" s="72"/>
      <c r="GV102" s="72"/>
      <c r="GW102" s="72"/>
      <c r="GX102" s="72"/>
      <c r="GY102" s="72"/>
      <c r="GZ102" s="72"/>
      <c r="HA102" s="72"/>
      <c r="HB102" s="72"/>
      <c r="HC102" s="72"/>
      <c r="HD102" s="72"/>
      <c r="HE102" s="72"/>
      <c r="HF102" s="72"/>
      <c r="HG102" s="72"/>
      <c r="HH102" s="72"/>
      <c r="HI102" s="72"/>
      <c r="HJ102" s="72"/>
      <c r="HK102" s="72"/>
      <c r="HL102" s="72"/>
      <c r="HM102" s="72"/>
      <c r="HN102" s="72"/>
      <c r="HO102" s="72"/>
      <c r="HP102" s="72"/>
      <c r="HQ102" s="72"/>
      <c r="HR102" s="72"/>
      <c r="HS102" s="72"/>
      <c r="HT102" s="72"/>
      <c r="HU102" s="72"/>
      <c r="HV102" s="72"/>
      <c r="HW102" s="72"/>
      <c r="HX102" s="72"/>
      <c r="HY102" s="72"/>
      <c r="HZ102" s="72"/>
      <c r="IA102" s="72"/>
      <c r="IB102" s="72"/>
      <c r="IC102" s="72"/>
      <c r="ID102" s="72"/>
      <c r="IE102" s="72"/>
      <c r="IF102" s="72"/>
      <c r="IG102" s="72"/>
      <c r="IH102" s="72"/>
    </row>
    <row r="103" spans="1:242" s="34" customFormat="1" ht="15.75" customHeight="1">
      <c r="A103" s="218" t="s">
        <v>32</v>
      </c>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
      <c r="AN103" s="40"/>
      <c r="AO103" s="40"/>
      <c r="AP103" s="40"/>
      <c r="AQ103" s="40"/>
      <c r="AR103" s="40"/>
      <c r="AS103" s="40"/>
      <c r="AT103" s="40"/>
      <c r="AU103" s="40"/>
      <c r="AV103" s="40"/>
      <c r="AW103" s="40"/>
      <c r="AX103" s="40"/>
      <c r="AY103" s="40"/>
      <c r="AZ103" s="40"/>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2"/>
      <c r="FU103" s="72"/>
      <c r="FV103" s="72"/>
      <c r="FW103" s="72"/>
      <c r="FX103" s="72"/>
      <c r="FY103" s="72"/>
      <c r="FZ103" s="72"/>
      <c r="GA103" s="72"/>
      <c r="GB103" s="72"/>
      <c r="GC103" s="72"/>
      <c r="GD103" s="72"/>
      <c r="GE103" s="72"/>
      <c r="GF103" s="72"/>
      <c r="GG103" s="72"/>
      <c r="GH103" s="72"/>
      <c r="GI103" s="72"/>
      <c r="GJ103" s="72"/>
      <c r="GK103" s="72"/>
      <c r="GL103" s="72"/>
      <c r="GM103" s="72"/>
      <c r="GN103" s="72"/>
      <c r="GO103" s="72"/>
      <c r="GP103" s="72"/>
      <c r="GQ103" s="72"/>
      <c r="GR103" s="72"/>
      <c r="GS103" s="72"/>
      <c r="GT103" s="72"/>
      <c r="GU103" s="72"/>
      <c r="GV103" s="72"/>
      <c r="GW103" s="72"/>
      <c r="GX103" s="72"/>
      <c r="GY103" s="72"/>
      <c r="GZ103" s="72"/>
      <c r="HA103" s="72"/>
      <c r="HB103" s="72"/>
      <c r="HC103" s="72"/>
      <c r="HD103" s="72"/>
      <c r="HE103" s="72"/>
      <c r="HF103" s="72"/>
      <c r="HG103" s="72"/>
      <c r="HH103" s="72"/>
      <c r="HI103" s="72"/>
      <c r="HJ103" s="72"/>
      <c r="HK103" s="72"/>
      <c r="HL103" s="72"/>
      <c r="HM103" s="72"/>
      <c r="HN103" s="72"/>
      <c r="HO103" s="72"/>
      <c r="HP103" s="72"/>
      <c r="HQ103" s="72"/>
      <c r="HR103" s="72"/>
      <c r="HS103" s="72"/>
      <c r="HT103" s="72"/>
      <c r="HU103" s="72"/>
      <c r="HV103" s="72"/>
      <c r="HW103" s="72"/>
      <c r="HX103" s="72"/>
      <c r="HY103" s="72"/>
      <c r="HZ103" s="72"/>
      <c r="IA103" s="72"/>
      <c r="IB103" s="72"/>
      <c r="IC103" s="72"/>
      <c r="ID103" s="72"/>
      <c r="IE103" s="72"/>
      <c r="IF103" s="72"/>
      <c r="IG103" s="72"/>
      <c r="IH103" s="72"/>
    </row>
    <row r="104" spans="1:55" s="34" customFormat="1" ht="13.5" customHeight="1">
      <c r="A104" s="227" t="s">
        <v>34</v>
      </c>
      <c r="B104" s="227"/>
      <c r="C104" s="227"/>
      <c r="D104" s="227"/>
      <c r="E104" s="227"/>
      <c r="F104" s="227"/>
      <c r="G104" s="227"/>
      <c r="H104" s="227"/>
      <c r="I104" s="227"/>
      <c r="J104" s="227"/>
      <c r="K104" s="227"/>
      <c r="L104" s="227"/>
      <c r="M104" s="227"/>
      <c r="N104" s="227"/>
      <c r="O104" s="227"/>
      <c r="P104" s="227"/>
      <c r="Q104" s="227"/>
      <c r="R104" s="227"/>
      <c r="S104" s="227"/>
      <c r="T104" s="227" t="s">
        <v>33</v>
      </c>
      <c r="U104" s="227"/>
      <c r="V104" s="227"/>
      <c r="W104" s="227"/>
      <c r="X104" s="227"/>
      <c r="Y104" s="227"/>
      <c r="Z104" s="227"/>
      <c r="AA104" s="227"/>
      <c r="AB104" s="227"/>
      <c r="AC104" s="227"/>
      <c r="AD104" s="227"/>
      <c r="AE104" s="227"/>
      <c r="AF104" s="227"/>
      <c r="AG104" s="227"/>
      <c r="AH104" s="227"/>
      <c r="AI104" s="227"/>
      <c r="AJ104" s="227"/>
      <c r="AK104" s="227"/>
      <c r="AL104" s="227"/>
      <c r="AM104" s="21"/>
      <c r="AN104" s="40"/>
      <c r="AO104" s="40"/>
      <c r="AP104" s="40"/>
      <c r="AQ104" s="40"/>
      <c r="AR104" s="40"/>
      <c r="AS104" s="40"/>
      <c r="AT104" s="40"/>
      <c r="AU104" s="40"/>
      <c r="AV104" s="40"/>
      <c r="AW104" s="40"/>
      <c r="AX104" s="40"/>
      <c r="AY104" s="40"/>
      <c r="AZ104" s="40"/>
      <c r="BA104" s="72"/>
      <c r="BB104" s="72"/>
      <c r="BC104" s="72"/>
    </row>
    <row r="105" spans="1:242" s="34" customFormat="1" ht="24" customHeight="1">
      <c r="A105" s="228">
        <f>A52</f>
        <v>0</v>
      </c>
      <c r="B105" s="228"/>
      <c r="C105" s="228"/>
      <c r="D105" s="228"/>
      <c r="E105" s="228"/>
      <c r="F105" s="228"/>
      <c r="G105" s="228"/>
      <c r="H105" s="228"/>
      <c r="I105" s="228"/>
      <c r="J105" s="228"/>
      <c r="K105" s="228"/>
      <c r="L105" s="228"/>
      <c r="M105" s="228"/>
      <c r="N105" s="228"/>
      <c r="O105" s="228"/>
      <c r="P105" s="228"/>
      <c r="Q105" s="228"/>
      <c r="R105" s="47"/>
      <c r="S105" s="52"/>
      <c r="T105" s="226" t="str">
        <f>VLOOKUP($W$6,$BA$1:$BG$26,2,0)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105" s="226"/>
      <c r="V105" s="226"/>
      <c r="W105" s="226"/>
      <c r="X105" s="226"/>
      <c r="Y105" s="226"/>
      <c r="Z105" s="226"/>
      <c r="AA105" s="226"/>
      <c r="AB105" s="226"/>
      <c r="AC105" s="226"/>
      <c r="AD105" s="226"/>
      <c r="AE105" s="226"/>
      <c r="AF105" s="226"/>
      <c r="AG105" s="226"/>
      <c r="AH105" s="226"/>
      <c r="AI105" s="226"/>
      <c r="AJ105" s="226"/>
      <c r="AK105" s="226"/>
      <c r="AL105" s="226"/>
      <c r="AM105" s="48"/>
      <c r="AN105" s="40"/>
      <c r="AO105" s="40"/>
      <c r="AP105" s="40"/>
      <c r="AQ105" s="40"/>
      <c r="AR105" s="40"/>
      <c r="AS105" s="40"/>
      <c r="AT105" s="40"/>
      <c r="AU105" s="40"/>
      <c r="AV105" s="40"/>
      <c r="AW105" s="40"/>
      <c r="AX105" s="40"/>
      <c r="AY105" s="40"/>
      <c r="AZ105" s="40"/>
      <c r="BA105" s="72"/>
      <c r="BB105" s="72"/>
      <c r="BC105" s="72"/>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row>
    <row r="106" spans="1:52" s="34" customFormat="1" ht="9" customHeight="1">
      <c r="A106" s="229" t="s">
        <v>42</v>
      </c>
      <c r="B106" s="229"/>
      <c r="C106" s="229"/>
      <c r="D106" s="229"/>
      <c r="E106" s="229"/>
      <c r="F106" s="229"/>
      <c r="G106" s="229"/>
      <c r="H106" s="229"/>
      <c r="I106" s="229"/>
      <c r="J106" s="229"/>
      <c r="K106" s="229"/>
      <c r="L106" s="47"/>
      <c r="M106" s="47"/>
      <c r="N106" s="47"/>
      <c r="O106" s="47"/>
      <c r="P106" s="47"/>
      <c r="Q106" s="47"/>
      <c r="R106" s="48"/>
      <c r="S106" s="52"/>
      <c r="T106" s="226"/>
      <c r="U106" s="226"/>
      <c r="V106" s="226"/>
      <c r="W106" s="226"/>
      <c r="X106" s="226"/>
      <c r="Y106" s="226"/>
      <c r="Z106" s="226"/>
      <c r="AA106" s="226"/>
      <c r="AB106" s="226"/>
      <c r="AC106" s="226"/>
      <c r="AD106" s="226"/>
      <c r="AE106" s="226"/>
      <c r="AF106" s="226"/>
      <c r="AG106" s="226"/>
      <c r="AH106" s="226"/>
      <c r="AI106" s="226"/>
      <c r="AJ106" s="226"/>
      <c r="AK106" s="226"/>
      <c r="AL106" s="226"/>
      <c r="AM106" s="48"/>
      <c r="AN106" s="40"/>
      <c r="AO106" s="40"/>
      <c r="AP106" s="40"/>
      <c r="AQ106" s="40"/>
      <c r="AR106" s="40"/>
      <c r="AS106" s="40"/>
      <c r="AT106" s="40"/>
      <c r="AU106" s="40"/>
      <c r="AV106" s="40"/>
      <c r="AW106" s="40"/>
      <c r="AX106" s="40"/>
      <c r="AY106" s="40"/>
      <c r="AZ106" s="40"/>
    </row>
    <row r="107" spans="1:55" s="34" customFormat="1" ht="13.5" customHeight="1">
      <c r="A107" s="228" t="s">
        <v>37</v>
      </c>
      <c r="B107" s="228"/>
      <c r="C107" s="228"/>
      <c r="D107" s="228"/>
      <c r="E107" s="228"/>
      <c r="F107" s="228"/>
      <c r="G107" s="228"/>
      <c r="H107" s="228"/>
      <c r="I107" s="228"/>
      <c r="J107" s="228"/>
      <c r="K107" s="228"/>
      <c r="L107" s="228"/>
      <c r="M107" s="228"/>
      <c r="N107" s="228"/>
      <c r="O107" s="228"/>
      <c r="P107" s="228"/>
      <c r="Q107" s="228"/>
      <c r="R107" s="48"/>
      <c r="S107" s="52"/>
      <c r="T107" s="226"/>
      <c r="U107" s="226"/>
      <c r="V107" s="226"/>
      <c r="W107" s="226"/>
      <c r="X107" s="226"/>
      <c r="Y107" s="226"/>
      <c r="Z107" s="226"/>
      <c r="AA107" s="226"/>
      <c r="AB107" s="226"/>
      <c r="AC107" s="226"/>
      <c r="AD107" s="226"/>
      <c r="AE107" s="226"/>
      <c r="AF107" s="226"/>
      <c r="AG107" s="226"/>
      <c r="AH107" s="226"/>
      <c r="AI107" s="226"/>
      <c r="AJ107" s="226"/>
      <c r="AK107" s="226"/>
      <c r="AL107" s="226"/>
      <c r="AM107" s="21"/>
      <c r="AN107" s="40"/>
      <c r="AO107" s="40"/>
      <c r="AP107" s="40"/>
      <c r="AQ107" s="40"/>
      <c r="AR107" s="40"/>
      <c r="AS107" s="40"/>
      <c r="AT107" s="40"/>
      <c r="AU107" s="40"/>
      <c r="AV107" s="40"/>
      <c r="AW107" s="40"/>
      <c r="AX107" s="40"/>
      <c r="AY107" s="40"/>
      <c r="AZ107" s="40"/>
      <c r="BA107" s="77"/>
      <c r="BB107" s="77"/>
      <c r="BC107" s="77"/>
    </row>
    <row r="108" spans="1:52" s="34" customFormat="1" ht="27.75" customHeight="1">
      <c r="A108" s="228">
        <f>B35</f>
        <v>0</v>
      </c>
      <c r="B108" s="228"/>
      <c r="C108" s="228"/>
      <c r="D108" s="228"/>
      <c r="E108" s="228"/>
      <c r="F108" s="228"/>
      <c r="G108" s="228"/>
      <c r="H108" s="228"/>
      <c r="I108" s="228"/>
      <c r="J108" s="228"/>
      <c r="K108" s="228"/>
      <c r="L108" s="228"/>
      <c r="M108" s="228"/>
      <c r="N108" s="228"/>
      <c r="O108" s="228"/>
      <c r="P108" s="228"/>
      <c r="Q108" s="228"/>
      <c r="R108" s="48"/>
      <c r="S108" s="52"/>
      <c r="T108" s="226"/>
      <c r="U108" s="226"/>
      <c r="V108" s="226"/>
      <c r="W108" s="226"/>
      <c r="X108" s="226"/>
      <c r="Y108" s="226"/>
      <c r="Z108" s="226"/>
      <c r="AA108" s="226"/>
      <c r="AB108" s="226"/>
      <c r="AC108" s="226"/>
      <c r="AD108" s="226"/>
      <c r="AE108" s="226"/>
      <c r="AF108" s="226"/>
      <c r="AG108" s="226"/>
      <c r="AH108" s="226"/>
      <c r="AI108" s="226"/>
      <c r="AJ108" s="226"/>
      <c r="AK108" s="226"/>
      <c r="AL108" s="226"/>
      <c r="AM108" s="21"/>
      <c r="AN108" s="40"/>
      <c r="AO108" s="40"/>
      <c r="AP108" s="40"/>
      <c r="AQ108" s="40"/>
      <c r="AR108" s="40"/>
      <c r="AS108" s="40"/>
      <c r="AT108" s="40"/>
      <c r="AU108" s="40"/>
      <c r="AV108" s="40"/>
      <c r="AW108" s="40"/>
      <c r="AX108" s="40"/>
      <c r="AY108" s="40"/>
      <c r="AZ108" s="40"/>
    </row>
    <row r="109" spans="1:52" s="34" customFormat="1" ht="18" customHeight="1">
      <c r="A109" s="228" t="s">
        <v>39</v>
      </c>
      <c r="B109" s="228"/>
      <c r="C109" s="228"/>
      <c r="D109" s="228"/>
      <c r="E109" s="228"/>
      <c r="F109" s="228"/>
      <c r="G109" s="228"/>
      <c r="H109" s="228"/>
      <c r="I109" s="228"/>
      <c r="J109" s="228"/>
      <c r="K109" s="228"/>
      <c r="L109" s="228"/>
      <c r="M109" s="228"/>
      <c r="N109" s="228"/>
      <c r="O109" s="228"/>
      <c r="P109" s="228"/>
      <c r="Q109" s="228"/>
      <c r="R109" s="63"/>
      <c r="S109" s="52"/>
      <c r="T109" s="226"/>
      <c r="U109" s="226"/>
      <c r="V109" s="226"/>
      <c r="W109" s="226"/>
      <c r="X109" s="226"/>
      <c r="Y109" s="226"/>
      <c r="Z109" s="226"/>
      <c r="AA109" s="226"/>
      <c r="AB109" s="226"/>
      <c r="AC109" s="226"/>
      <c r="AD109" s="226"/>
      <c r="AE109" s="226"/>
      <c r="AF109" s="226"/>
      <c r="AG109" s="226"/>
      <c r="AH109" s="226"/>
      <c r="AI109" s="226"/>
      <c r="AJ109" s="226"/>
      <c r="AK109" s="226"/>
      <c r="AL109" s="226"/>
      <c r="AM109" s="51"/>
      <c r="AN109" s="40"/>
      <c r="AO109" s="40"/>
      <c r="AP109" s="40"/>
      <c r="AQ109" s="40"/>
      <c r="AR109" s="40"/>
      <c r="AS109" s="40"/>
      <c r="AT109" s="40"/>
      <c r="AU109" s="40"/>
      <c r="AV109" s="40"/>
      <c r="AW109" s="40"/>
      <c r="AX109" s="40"/>
      <c r="AY109" s="40"/>
      <c r="AZ109" s="40"/>
    </row>
    <row r="110" spans="1:52" s="34" customFormat="1" ht="54.75" customHeight="1">
      <c r="A110" s="228">
        <f>B37</f>
        <v>0</v>
      </c>
      <c r="B110" s="228"/>
      <c r="C110" s="228"/>
      <c r="D110" s="228"/>
      <c r="E110" s="228"/>
      <c r="F110" s="228"/>
      <c r="G110" s="228"/>
      <c r="H110" s="228"/>
      <c r="I110" s="228"/>
      <c r="J110" s="228"/>
      <c r="K110" s="228"/>
      <c r="L110" s="228"/>
      <c r="M110" s="228"/>
      <c r="N110" s="228"/>
      <c r="O110" s="228"/>
      <c r="P110" s="228"/>
      <c r="Q110" s="228"/>
      <c r="R110" s="49"/>
      <c r="S110" s="51"/>
      <c r="T110" s="226"/>
      <c r="U110" s="226"/>
      <c r="V110" s="226"/>
      <c r="W110" s="226"/>
      <c r="X110" s="226"/>
      <c r="Y110" s="226"/>
      <c r="Z110" s="226"/>
      <c r="AA110" s="226"/>
      <c r="AB110" s="226"/>
      <c r="AC110" s="226"/>
      <c r="AD110" s="226"/>
      <c r="AE110" s="226"/>
      <c r="AF110" s="226"/>
      <c r="AG110" s="226"/>
      <c r="AH110" s="226"/>
      <c r="AI110" s="226"/>
      <c r="AJ110" s="226"/>
      <c r="AK110" s="226"/>
      <c r="AL110" s="226"/>
      <c r="AM110" s="49"/>
      <c r="AN110" s="40"/>
      <c r="AO110" s="40"/>
      <c r="AP110" s="40"/>
      <c r="AQ110" s="40"/>
      <c r="AR110" s="40"/>
      <c r="AS110" s="40"/>
      <c r="AT110" s="40"/>
      <c r="AU110" s="40"/>
      <c r="AV110" s="40"/>
      <c r="AW110" s="40"/>
      <c r="AX110" s="40"/>
      <c r="AY110" s="40"/>
      <c r="AZ110" s="40"/>
    </row>
    <row r="111" spans="1:242" s="69" customFormat="1" ht="13.5" customHeight="1">
      <c r="A111" s="228"/>
      <c r="B111" s="228"/>
      <c r="C111" s="228"/>
      <c r="D111" s="228"/>
      <c r="E111" s="228"/>
      <c r="F111" s="228"/>
      <c r="G111" s="228"/>
      <c r="H111" s="228"/>
      <c r="I111" s="228"/>
      <c r="J111" s="228"/>
      <c r="K111" s="228"/>
      <c r="L111" s="228"/>
      <c r="M111" s="228"/>
      <c r="N111" s="228"/>
      <c r="O111" s="228"/>
      <c r="P111" s="228"/>
      <c r="Q111" s="228"/>
      <c r="R111" s="48"/>
      <c r="S111" s="52"/>
      <c r="T111" s="226"/>
      <c r="U111" s="226"/>
      <c r="V111" s="226"/>
      <c r="W111" s="226"/>
      <c r="X111" s="226"/>
      <c r="Y111" s="226"/>
      <c r="Z111" s="226"/>
      <c r="AA111" s="226"/>
      <c r="AB111" s="226"/>
      <c r="AC111" s="226"/>
      <c r="AD111" s="226"/>
      <c r="AE111" s="226"/>
      <c r="AF111" s="226"/>
      <c r="AG111" s="226"/>
      <c r="AH111" s="226"/>
      <c r="AI111" s="226"/>
      <c r="AJ111" s="226"/>
      <c r="AK111" s="226"/>
      <c r="AL111" s="226"/>
      <c r="AM111" s="21"/>
      <c r="AN111" s="40"/>
      <c r="AO111" s="40"/>
      <c r="AP111" s="40"/>
      <c r="AQ111" s="40"/>
      <c r="AR111" s="40"/>
      <c r="AS111" s="40"/>
      <c r="AT111" s="40"/>
      <c r="AU111" s="40"/>
      <c r="AV111" s="40"/>
      <c r="AW111" s="40"/>
      <c r="AX111" s="40"/>
      <c r="AY111" s="40"/>
      <c r="AZ111" s="40"/>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row>
    <row r="112" spans="1:52" s="34" customFormat="1" ht="13.5" customHeight="1">
      <c r="A112" s="228"/>
      <c r="B112" s="228"/>
      <c r="C112" s="228"/>
      <c r="D112" s="228"/>
      <c r="E112" s="228"/>
      <c r="F112" s="228"/>
      <c r="G112" s="228"/>
      <c r="H112" s="228"/>
      <c r="I112" s="228"/>
      <c r="J112" s="228"/>
      <c r="K112" s="228"/>
      <c r="L112" s="228"/>
      <c r="M112" s="228"/>
      <c r="N112" s="228"/>
      <c r="O112" s="228"/>
      <c r="P112" s="228"/>
      <c r="Q112" s="228"/>
      <c r="R112" s="48"/>
      <c r="S112" s="52"/>
      <c r="T112" s="226"/>
      <c r="U112" s="226"/>
      <c r="V112" s="226"/>
      <c r="W112" s="226"/>
      <c r="X112" s="226"/>
      <c r="Y112" s="226"/>
      <c r="Z112" s="226"/>
      <c r="AA112" s="226"/>
      <c r="AB112" s="226"/>
      <c r="AC112" s="226"/>
      <c r="AD112" s="226"/>
      <c r="AE112" s="226"/>
      <c r="AF112" s="226"/>
      <c r="AG112" s="226"/>
      <c r="AH112" s="226"/>
      <c r="AI112" s="226"/>
      <c r="AJ112" s="226"/>
      <c r="AK112" s="226"/>
      <c r="AL112" s="226"/>
      <c r="AM112" s="21"/>
      <c r="AN112" s="40"/>
      <c r="AO112" s="40"/>
      <c r="AP112" s="40"/>
      <c r="AQ112" s="40"/>
      <c r="AR112" s="40"/>
      <c r="AS112" s="40"/>
      <c r="AT112" s="40"/>
      <c r="AU112" s="40"/>
      <c r="AV112" s="40"/>
      <c r="AW112" s="40"/>
      <c r="AX112" s="40"/>
      <c r="AY112" s="40"/>
      <c r="AZ112" s="40"/>
    </row>
    <row r="113" spans="1:52" s="34" customFormat="1" ht="3" customHeight="1">
      <c r="A113" s="228"/>
      <c r="B113" s="228"/>
      <c r="C113" s="228"/>
      <c r="D113" s="228"/>
      <c r="E113" s="228"/>
      <c r="F113" s="228"/>
      <c r="G113" s="228"/>
      <c r="H113" s="228"/>
      <c r="I113" s="228"/>
      <c r="J113" s="228"/>
      <c r="K113" s="228"/>
      <c r="L113" s="228"/>
      <c r="M113" s="228"/>
      <c r="N113" s="228"/>
      <c r="O113" s="228"/>
      <c r="P113" s="228"/>
      <c r="Q113" s="228"/>
      <c r="R113" s="48"/>
      <c r="S113" s="52"/>
      <c r="T113" s="226"/>
      <c r="U113" s="226"/>
      <c r="V113" s="226"/>
      <c r="W113" s="226"/>
      <c r="X113" s="226"/>
      <c r="Y113" s="226"/>
      <c r="Z113" s="226"/>
      <c r="AA113" s="226"/>
      <c r="AB113" s="226"/>
      <c r="AC113" s="226"/>
      <c r="AD113" s="226"/>
      <c r="AE113" s="226"/>
      <c r="AF113" s="226"/>
      <c r="AG113" s="226"/>
      <c r="AH113" s="226"/>
      <c r="AI113" s="226"/>
      <c r="AJ113" s="226"/>
      <c r="AK113" s="226"/>
      <c r="AL113" s="226"/>
      <c r="AM113" s="21"/>
      <c r="AN113" s="40"/>
      <c r="AO113" s="40"/>
      <c r="AP113" s="40"/>
      <c r="AQ113" s="40"/>
      <c r="AR113" s="40"/>
      <c r="AS113" s="40"/>
      <c r="AT113" s="40"/>
      <c r="AU113" s="40"/>
      <c r="AV113" s="40"/>
      <c r="AW113" s="40"/>
      <c r="AX113" s="40"/>
      <c r="AY113" s="40"/>
      <c r="AZ113" s="40"/>
    </row>
    <row r="114" spans="1:52" s="34" customFormat="1" ht="9.75" customHeight="1">
      <c r="A114" s="223"/>
      <c r="B114" s="223"/>
      <c r="C114" s="223"/>
      <c r="D114" s="223"/>
      <c r="E114" s="223"/>
      <c r="F114" s="223"/>
      <c r="G114" s="223"/>
      <c r="H114" s="223"/>
      <c r="I114" s="223"/>
      <c r="J114" s="223"/>
      <c r="K114" s="223"/>
      <c r="L114" s="223"/>
      <c r="M114" s="223"/>
      <c r="N114" s="223"/>
      <c r="O114" s="223"/>
      <c r="P114" s="223"/>
      <c r="Q114" s="223"/>
      <c r="R114" s="48"/>
      <c r="S114" s="21"/>
      <c r="T114" s="52"/>
      <c r="U114" s="52"/>
      <c r="V114" s="52"/>
      <c r="W114" s="52"/>
      <c r="X114" s="52"/>
      <c r="Y114" s="52"/>
      <c r="Z114" s="52"/>
      <c r="AA114" s="52"/>
      <c r="AB114" s="52"/>
      <c r="AC114" s="52"/>
      <c r="AD114" s="52"/>
      <c r="AE114" s="52"/>
      <c r="AF114" s="52"/>
      <c r="AG114" s="52"/>
      <c r="AH114" s="52"/>
      <c r="AI114" s="52"/>
      <c r="AJ114" s="52"/>
      <c r="AK114" s="52"/>
      <c r="AL114" s="52"/>
      <c r="AM114" s="21"/>
      <c r="AN114" s="40"/>
      <c r="AO114" s="40"/>
      <c r="AP114" s="40"/>
      <c r="AQ114" s="40"/>
      <c r="AR114" s="40"/>
      <c r="AS114" s="40"/>
      <c r="AT114" s="40"/>
      <c r="AU114" s="40"/>
      <c r="AV114" s="40"/>
      <c r="AW114" s="40"/>
      <c r="AX114" s="40"/>
      <c r="AY114" s="40"/>
      <c r="AZ114" s="40"/>
    </row>
    <row r="115" spans="1:52" s="34" customFormat="1" ht="23.25" customHeight="1">
      <c r="A115" s="224"/>
      <c r="B115" s="224"/>
      <c r="C115" s="224"/>
      <c r="D115" s="224"/>
      <c r="E115" s="224"/>
      <c r="F115" s="224"/>
      <c r="G115" s="224"/>
      <c r="H115" s="224"/>
      <c r="I115" s="224"/>
      <c r="J115" s="224"/>
      <c r="K115" s="224"/>
      <c r="L115" s="224"/>
      <c r="M115" s="224"/>
      <c r="N115" s="224"/>
      <c r="O115" s="224"/>
      <c r="P115" s="224"/>
      <c r="Q115" s="224"/>
      <c r="R115" s="21"/>
      <c r="S115" s="21"/>
      <c r="T115" s="226" t="str">
        <f>VLOOKUP($W$6,$BA$1:$BG$26,6,0)</f>
        <v>Начальник Брестского областного 
управления Госпромнадзора
___________________________ И.Г.Калишук</v>
      </c>
      <c r="U115" s="226"/>
      <c r="V115" s="226"/>
      <c r="W115" s="226"/>
      <c r="X115" s="226"/>
      <c r="Y115" s="226"/>
      <c r="Z115" s="226"/>
      <c r="AA115" s="226"/>
      <c r="AB115" s="226"/>
      <c r="AC115" s="226"/>
      <c r="AD115" s="226"/>
      <c r="AE115" s="226"/>
      <c r="AF115" s="226"/>
      <c r="AG115" s="226"/>
      <c r="AH115" s="226"/>
      <c r="AI115" s="226"/>
      <c r="AJ115" s="226"/>
      <c r="AK115" s="226"/>
      <c r="AL115" s="52"/>
      <c r="AM115" s="21"/>
      <c r="AN115" s="40"/>
      <c r="AO115" s="40"/>
      <c r="AP115" s="40"/>
      <c r="AQ115" s="40"/>
      <c r="AR115" s="40"/>
      <c r="AS115" s="40"/>
      <c r="AT115" s="40"/>
      <c r="AU115" s="40"/>
      <c r="AV115" s="40"/>
      <c r="AW115" s="40"/>
      <c r="AX115" s="40"/>
      <c r="AY115" s="40"/>
      <c r="AZ115" s="40"/>
    </row>
    <row r="116" spans="1:52" s="34" customFormat="1" ht="7.5" customHeight="1">
      <c r="A116" s="42"/>
      <c r="B116" s="23" t="s">
        <v>35</v>
      </c>
      <c r="C116" s="21"/>
      <c r="D116" s="21"/>
      <c r="E116" s="21"/>
      <c r="F116" s="21"/>
      <c r="G116" s="21"/>
      <c r="H116" s="21"/>
      <c r="I116" s="21"/>
      <c r="J116" s="21"/>
      <c r="K116" s="21"/>
      <c r="L116" s="21"/>
      <c r="M116" s="21"/>
      <c r="N116" s="21"/>
      <c r="O116" s="21"/>
      <c r="P116" s="21"/>
      <c r="Q116" s="21"/>
      <c r="R116" s="21"/>
      <c r="S116" s="21"/>
      <c r="T116" s="226"/>
      <c r="U116" s="226"/>
      <c r="V116" s="226"/>
      <c r="W116" s="226"/>
      <c r="X116" s="226"/>
      <c r="Y116" s="226"/>
      <c r="Z116" s="226"/>
      <c r="AA116" s="226"/>
      <c r="AB116" s="226"/>
      <c r="AC116" s="226"/>
      <c r="AD116" s="226"/>
      <c r="AE116" s="226"/>
      <c r="AF116" s="226"/>
      <c r="AG116" s="226"/>
      <c r="AH116" s="226"/>
      <c r="AI116" s="226"/>
      <c r="AJ116" s="226"/>
      <c r="AK116" s="226"/>
      <c r="AL116" s="52"/>
      <c r="AM116" s="21"/>
      <c r="AN116" s="40"/>
      <c r="AO116" s="40"/>
      <c r="AP116" s="40"/>
      <c r="AQ116" s="40"/>
      <c r="AR116" s="40"/>
      <c r="AS116" s="40"/>
      <c r="AT116" s="40"/>
      <c r="AU116" s="40"/>
      <c r="AV116" s="40"/>
      <c r="AW116" s="40"/>
      <c r="AX116" s="40"/>
      <c r="AY116" s="40"/>
      <c r="AZ116" s="40"/>
    </row>
    <row r="117" spans="1:52" s="34" customFormat="1" ht="33.75" customHeight="1">
      <c r="A117" s="225"/>
      <c r="B117" s="225"/>
      <c r="C117" s="225"/>
      <c r="D117" s="225"/>
      <c r="E117" s="225"/>
      <c r="F117" s="225"/>
      <c r="G117" s="225"/>
      <c r="H117" s="21"/>
      <c r="I117" s="21"/>
      <c r="J117" s="21"/>
      <c r="K117" s="224"/>
      <c r="L117" s="224"/>
      <c r="M117" s="224"/>
      <c r="N117" s="224"/>
      <c r="O117" s="224"/>
      <c r="P117" s="224"/>
      <c r="Q117" s="224"/>
      <c r="R117" s="224"/>
      <c r="S117" s="21"/>
      <c r="T117" s="226"/>
      <c r="U117" s="226"/>
      <c r="V117" s="226"/>
      <c r="W117" s="226"/>
      <c r="X117" s="226"/>
      <c r="Y117" s="226"/>
      <c r="Z117" s="226"/>
      <c r="AA117" s="226"/>
      <c r="AB117" s="226"/>
      <c r="AC117" s="226"/>
      <c r="AD117" s="226"/>
      <c r="AE117" s="226"/>
      <c r="AF117" s="226"/>
      <c r="AG117" s="226"/>
      <c r="AH117" s="226"/>
      <c r="AI117" s="226"/>
      <c r="AJ117" s="226"/>
      <c r="AK117" s="226"/>
      <c r="AL117" s="52"/>
      <c r="AM117" s="21"/>
      <c r="AN117" s="40"/>
      <c r="AO117" s="40"/>
      <c r="AP117" s="40"/>
      <c r="AQ117" s="40"/>
      <c r="AR117" s="40"/>
      <c r="AS117" s="40"/>
      <c r="AT117" s="40"/>
      <c r="AU117" s="40"/>
      <c r="AV117" s="40"/>
      <c r="AW117" s="40"/>
      <c r="AX117" s="40"/>
      <c r="AY117" s="40"/>
      <c r="AZ117" s="40"/>
    </row>
    <row r="118" spans="1:52" s="34" customFormat="1" ht="11.25" customHeight="1">
      <c r="A118" s="22"/>
      <c r="B118" s="22"/>
      <c r="C118" s="23" t="s">
        <v>10</v>
      </c>
      <c r="D118" s="22"/>
      <c r="E118" s="22"/>
      <c r="F118" s="22"/>
      <c r="G118" s="22"/>
      <c r="H118" s="22"/>
      <c r="I118" s="22"/>
      <c r="J118" s="22"/>
      <c r="K118" s="22"/>
      <c r="L118" s="22" t="s">
        <v>36</v>
      </c>
      <c r="M118" s="22"/>
      <c r="N118" s="23"/>
      <c r="O118" s="22"/>
      <c r="P118" s="22"/>
      <c r="Q118" s="22"/>
      <c r="R118" s="22"/>
      <c r="S118" s="22"/>
      <c r="T118" s="22"/>
      <c r="U118" s="22"/>
      <c r="V118" s="23"/>
      <c r="W118" s="22"/>
      <c r="X118" s="22"/>
      <c r="Y118" s="22"/>
      <c r="Z118" s="22"/>
      <c r="AA118" s="22"/>
      <c r="AB118" s="22"/>
      <c r="AC118" s="22"/>
      <c r="AD118" s="22"/>
      <c r="AE118" s="22"/>
      <c r="AF118" s="22"/>
      <c r="AG118" s="23"/>
      <c r="AH118" s="22"/>
      <c r="AI118" s="22"/>
      <c r="AJ118" s="22"/>
      <c r="AK118" s="22"/>
      <c r="AL118" s="22"/>
      <c r="AM118" s="22"/>
      <c r="AN118" s="40"/>
      <c r="AO118" s="40"/>
      <c r="AP118" s="40"/>
      <c r="AQ118" s="40"/>
      <c r="AR118" s="40"/>
      <c r="AS118" s="40"/>
      <c r="AT118" s="40"/>
      <c r="AU118" s="40"/>
      <c r="AV118" s="40"/>
      <c r="AW118" s="40"/>
      <c r="AX118" s="40"/>
      <c r="AY118" s="40"/>
      <c r="AZ118" s="40"/>
    </row>
    <row r="119" spans="1:242" s="78" customFormat="1" ht="15">
      <c r="A119" s="225"/>
      <c r="B119" s="225"/>
      <c r="C119" s="225"/>
      <c r="D119" s="225"/>
      <c r="E119" s="225"/>
      <c r="F119" s="225"/>
      <c r="G119" s="225"/>
      <c r="H119" s="225"/>
      <c r="I119" s="225"/>
      <c r="J119" s="21" t="s">
        <v>5</v>
      </c>
      <c r="K119" s="21"/>
      <c r="L119" s="21"/>
      <c r="M119" s="21"/>
      <c r="N119" s="21"/>
      <c r="O119" s="21"/>
      <c r="P119" s="21"/>
      <c r="Q119" s="21"/>
      <c r="R119" s="21"/>
      <c r="S119" s="21"/>
      <c r="T119" s="225"/>
      <c r="U119" s="225"/>
      <c r="V119" s="225"/>
      <c r="W119" s="225"/>
      <c r="X119" s="225"/>
      <c r="Y119" s="225"/>
      <c r="Z119" s="225"/>
      <c r="AA119" s="225"/>
      <c r="AB119" s="225"/>
      <c r="AC119" s="21" t="s">
        <v>5</v>
      </c>
      <c r="AD119" s="21"/>
      <c r="AE119" s="21"/>
      <c r="AF119" s="21"/>
      <c r="AG119" s="21"/>
      <c r="AH119" s="21"/>
      <c r="AI119" s="21"/>
      <c r="AJ119" s="21"/>
      <c r="AK119" s="21"/>
      <c r="AL119" s="21"/>
      <c r="AM119" s="21"/>
      <c r="AN119" s="40"/>
      <c r="AO119" s="40"/>
      <c r="AP119" s="40"/>
      <c r="AQ119" s="40"/>
      <c r="AR119" s="40"/>
      <c r="AS119" s="40"/>
      <c r="AT119" s="40"/>
      <c r="AU119" s="40"/>
      <c r="AV119" s="40"/>
      <c r="AW119" s="40"/>
      <c r="AX119" s="40"/>
      <c r="AY119" s="40"/>
      <c r="AZ119" s="40"/>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row>
    <row r="120" spans="1:52" s="34" customFormat="1" ht="15.75" customHeight="1">
      <c r="A120" s="23" t="s">
        <v>11</v>
      </c>
      <c r="B120" s="21"/>
      <c r="C120" s="21"/>
      <c r="D120" s="21"/>
      <c r="E120" s="21"/>
      <c r="F120" s="21"/>
      <c r="G120" s="21"/>
      <c r="H120" s="21"/>
      <c r="I120" s="21"/>
      <c r="J120" s="21"/>
      <c r="K120" s="21"/>
      <c r="L120" s="21"/>
      <c r="M120" s="21"/>
      <c r="N120" s="21"/>
      <c r="O120" s="21"/>
      <c r="P120" s="21"/>
      <c r="Q120" s="21"/>
      <c r="R120" s="21"/>
      <c r="S120" s="21"/>
      <c r="T120" s="23" t="s">
        <v>11</v>
      </c>
      <c r="U120" s="21"/>
      <c r="V120" s="21"/>
      <c r="W120" s="21"/>
      <c r="X120" s="21"/>
      <c r="Y120" s="21"/>
      <c r="Z120" s="21"/>
      <c r="AA120" s="21"/>
      <c r="AB120" s="21"/>
      <c r="AC120" s="21"/>
      <c r="AD120" s="21"/>
      <c r="AE120" s="21"/>
      <c r="AF120" s="21"/>
      <c r="AG120" s="21"/>
      <c r="AH120" s="21"/>
      <c r="AI120" s="21"/>
      <c r="AJ120" s="21"/>
      <c r="AK120" s="21"/>
      <c r="AL120" s="21"/>
      <c r="AM120" s="21"/>
      <c r="AN120" s="40"/>
      <c r="AO120" s="40"/>
      <c r="AP120" s="40"/>
      <c r="AQ120" s="40"/>
      <c r="AR120" s="40"/>
      <c r="AS120" s="40"/>
      <c r="AT120" s="40"/>
      <c r="AU120" s="40"/>
      <c r="AV120" s="40"/>
      <c r="AW120" s="40"/>
      <c r="AX120" s="40"/>
      <c r="AY120" s="40"/>
      <c r="AZ120" s="40"/>
    </row>
    <row r="121" spans="1:52" s="34" customFormat="1" ht="11.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40"/>
      <c r="AO121" s="40"/>
      <c r="AP121" s="40"/>
      <c r="AQ121" s="40"/>
      <c r="AR121" s="40"/>
      <c r="AS121" s="40"/>
      <c r="AT121" s="40"/>
      <c r="AU121" s="40"/>
      <c r="AV121" s="40"/>
      <c r="AW121" s="40"/>
      <c r="AX121" s="40"/>
      <c r="AY121" s="40"/>
      <c r="AZ121" s="40"/>
    </row>
    <row r="122" spans="1:242" s="34" customFormat="1" ht="16.5">
      <c r="A122" s="13"/>
      <c r="B122" s="13"/>
      <c r="C122" s="13"/>
      <c r="D122" s="13"/>
      <c r="E122" s="13"/>
      <c r="F122" s="13"/>
      <c r="G122" s="13"/>
      <c r="H122" s="13"/>
      <c r="I122" s="13"/>
      <c r="J122" s="13"/>
      <c r="K122" s="13"/>
      <c r="L122" s="13"/>
      <c r="M122" s="13"/>
      <c r="N122" s="13"/>
      <c r="O122" s="13"/>
      <c r="P122" s="254" t="s">
        <v>97</v>
      </c>
      <c r="Q122" s="254"/>
      <c r="R122" s="254"/>
      <c r="S122" s="254"/>
      <c r="T122" s="254"/>
      <c r="U122" s="254"/>
      <c r="V122" s="254"/>
      <c r="W122" s="254"/>
      <c r="X122" s="13"/>
      <c r="Y122" s="13"/>
      <c r="Z122" s="13"/>
      <c r="AA122" s="13"/>
      <c r="AB122" s="13"/>
      <c r="AC122" s="13"/>
      <c r="AD122" s="13"/>
      <c r="AE122" s="13"/>
      <c r="AF122" s="13"/>
      <c r="AG122" s="13"/>
      <c r="AH122" s="13"/>
      <c r="AI122" s="13"/>
      <c r="AJ122" s="13"/>
      <c r="AK122" s="13"/>
      <c r="AL122" s="13"/>
      <c r="AM122" s="13"/>
      <c r="AN122" s="40"/>
      <c r="AO122" s="40"/>
      <c r="AP122" s="40"/>
      <c r="AQ122" s="40"/>
      <c r="AR122" s="40"/>
      <c r="AS122" s="40"/>
      <c r="AT122" s="40"/>
      <c r="AU122" s="40"/>
      <c r="AV122" s="40"/>
      <c r="AW122" s="40"/>
      <c r="AX122" s="40"/>
      <c r="AY122" s="40"/>
      <c r="AZ122" s="40"/>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8"/>
      <c r="FU122" s="78"/>
      <c r="FV122" s="78"/>
      <c r="FW122" s="78"/>
      <c r="FX122" s="78"/>
      <c r="FY122" s="78"/>
      <c r="FZ122" s="78"/>
      <c r="GA122" s="78"/>
      <c r="GB122" s="78"/>
      <c r="GC122" s="78"/>
      <c r="GD122" s="78"/>
      <c r="GE122" s="78"/>
      <c r="GF122" s="78"/>
      <c r="GG122" s="78"/>
      <c r="GH122" s="78"/>
      <c r="GI122" s="78"/>
      <c r="GJ122" s="78"/>
      <c r="GK122" s="78"/>
      <c r="GL122" s="78"/>
      <c r="GM122" s="78"/>
      <c r="GN122" s="78"/>
      <c r="GO122" s="78"/>
      <c r="GP122" s="78"/>
      <c r="GQ122" s="78"/>
      <c r="GR122" s="78"/>
      <c r="GS122" s="78"/>
      <c r="GT122" s="78"/>
      <c r="GU122" s="78"/>
      <c r="GV122" s="78"/>
      <c r="GW122" s="78"/>
      <c r="GX122" s="78"/>
      <c r="GY122" s="78"/>
      <c r="GZ122" s="78"/>
      <c r="HA122" s="78"/>
      <c r="HB122" s="78"/>
      <c r="HC122" s="78"/>
      <c r="HD122" s="78"/>
      <c r="HE122" s="78"/>
      <c r="HF122" s="78"/>
      <c r="HG122" s="78"/>
      <c r="HH122" s="78"/>
      <c r="HI122" s="78"/>
      <c r="HJ122" s="78"/>
      <c r="HK122" s="78"/>
      <c r="HL122" s="78"/>
      <c r="HM122" s="78"/>
      <c r="HN122" s="78"/>
      <c r="HO122" s="78"/>
      <c r="HP122" s="78"/>
      <c r="HQ122" s="78"/>
      <c r="HR122" s="78"/>
      <c r="HS122" s="78"/>
      <c r="HT122" s="78"/>
      <c r="HU122" s="78"/>
      <c r="HV122" s="78"/>
      <c r="HW122" s="78"/>
      <c r="HX122" s="78"/>
      <c r="HY122" s="78"/>
      <c r="HZ122" s="78"/>
      <c r="IA122" s="78"/>
      <c r="IB122" s="78"/>
      <c r="IC122" s="78"/>
      <c r="ID122" s="78"/>
      <c r="IE122" s="78"/>
      <c r="IF122" s="78"/>
      <c r="IG122" s="78"/>
      <c r="IH122" s="78"/>
    </row>
    <row r="123" spans="1:52" s="34" customFormat="1" ht="15" customHeight="1">
      <c r="A123" s="13"/>
      <c r="B123" s="13"/>
      <c r="C123" s="13"/>
      <c r="D123" s="13"/>
      <c r="E123" s="13"/>
      <c r="F123" s="13"/>
      <c r="G123" s="13"/>
      <c r="H123" s="13"/>
      <c r="I123" s="13"/>
      <c r="J123" s="13"/>
      <c r="K123" s="13"/>
      <c r="L123" s="13"/>
      <c r="M123" s="222" t="s">
        <v>98</v>
      </c>
      <c r="N123" s="222"/>
      <c r="O123" s="222"/>
      <c r="P123" s="222"/>
      <c r="Q123" s="222"/>
      <c r="R123" s="222"/>
      <c r="S123" s="222"/>
      <c r="T123" s="222"/>
      <c r="U123" s="222"/>
      <c r="V123" s="222"/>
      <c r="W123" s="222"/>
      <c r="X123" s="222"/>
      <c r="Y123" s="222"/>
      <c r="Z123" s="13"/>
      <c r="AA123" s="13"/>
      <c r="AB123" s="13"/>
      <c r="AC123" s="13"/>
      <c r="AD123" s="13"/>
      <c r="AE123" s="13"/>
      <c r="AF123" s="13"/>
      <c r="AG123" s="13"/>
      <c r="AH123" s="13"/>
      <c r="AI123" s="13"/>
      <c r="AJ123" s="13"/>
      <c r="AK123" s="13"/>
      <c r="AL123" s="13"/>
      <c r="AM123" s="13"/>
      <c r="AN123" s="40"/>
      <c r="AO123" s="40"/>
      <c r="AP123" s="40"/>
      <c r="AQ123" s="40"/>
      <c r="AR123" s="40"/>
      <c r="AS123" s="40"/>
      <c r="AT123" s="40"/>
      <c r="AU123" s="40"/>
      <c r="AV123" s="40"/>
      <c r="AW123" s="40"/>
      <c r="AX123" s="40"/>
      <c r="AY123" s="40"/>
      <c r="AZ123" s="40"/>
    </row>
    <row r="124" spans="1:55" s="34" customFormat="1" ht="15">
      <c r="A124" s="13"/>
      <c r="B124" s="13"/>
      <c r="C124" s="13"/>
      <c r="D124" s="13"/>
      <c r="E124" s="13"/>
      <c r="F124" s="138" t="s">
        <v>99</v>
      </c>
      <c r="G124" s="138"/>
      <c r="H124" s="138"/>
      <c r="I124" s="138"/>
      <c r="J124" s="138"/>
      <c r="K124" s="138"/>
      <c r="L124" s="220">
        <f>AD48</f>
        <v>0</v>
      </c>
      <c r="M124" s="220"/>
      <c r="N124" s="220"/>
      <c r="O124" s="220"/>
      <c r="P124" s="220"/>
      <c r="Q124" s="13" t="s">
        <v>19</v>
      </c>
      <c r="R124" s="221" t="str">
        <f>V46</f>
        <v>Р/ПЗ</v>
      </c>
      <c r="S124" s="221"/>
      <c r="T124" s="221"/>
      <c r="U124" s="221"/>
      <c r="V124" s="221"/>
      <c r="W124" s="221"/>
      <c r="X124" s="221"/>
      <c r="Y124" s="221"/>
      <c r="Z124" s="221"/>
      <c r="AA124" s="221"/>
      <c r="AB124" s="13"/>
      <c r="AC124" s="13"/>
      <c r="AD124" s="13"/>
      <c r="AE124" s="13"/>
      <c r="AF124" s="13"/>
      <c r="AG124" s="13"/>
      <c r="AH124" s="13"/>
      <c r="AI124" s="13"/>
      <c r="AJ124" s="13"/>
      <c r="AK124" s="13"/>
      <c r="AL124" s="13"/>
      <c r="AM124" s="13"/>
      <c r="AN124" s="40"/>
      <c r="AO124" s="40"/>
      <c r="AP124" s="40"/>
      <c r="AQ124" s="40"/>
      <c r="AR124" s="40"/>
      <c r="AS124" s="40"/>
      <c r="AT124" s="40"/>
      <c r="AU124" s="40"/>
      <c r="AV124" s="40"/>
      <c r="AW124" s="40"/>
      <c r="AX124" s="40"/>
      <c r="AY124" s="40"/>
      <c r="AZ124" s="40"/>
      <c r="BA124" s="78"/>
      <c r="BB124" s="78"/>
      <c r="BC124" s="78"/>
    </row>
    <row r="125" spans="1:52" s="34" customFormat="1"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40"/>
      <c r="AO125" s="40"/>
      <c r="AP125" s="40"/>
      <c r="AQ125" s="40"/>
      <c r="AR125" s="40"/>
      <c r="AS125" s="40"/>
      <c r="AT125" s="40"/>
      <c r="AU125" s="40"/>
      <c r="AV125" s="40"/>
      <c r="AW125" s="40"/>
      <c r="AX125" s="40"/>
      <c r="AY125" s="40"/>
      <c r="AZ125" s="40"/>
    </row>
    <row r="126" spans="1:52" s="34" customFormat="1" ht="29.25" customHeight="1">
      <c r="A126" s="217" t="s">
        <v>79</v>
      </c>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13"/>
      <c r="AN126" s="40"/>
      <c r="AO126" s="40"/>
      <c r="AP126" s="40"/>
      <c r="AQ126" s="40"/>
      <c r="AR126" s="40"/>
      <c r="AS126" s="40"/>
      <c r="AT126" s="40"/>
      <c r="AU126" s="40"/>
      <c r="AV126" s="40"/>
      <c r="AW126" s="40"/>
      <c r="AX126" s="40"/>
      <c r="AY126" s="40"/>
      <c r="AZ126" s="40"/>
    </row>
    <row r="127" spans="1:52" s="34" customFormat="1" ht="30" customHeight="1">
      <c r="A127" s="216" t="str">
        <f>VLOOKUP($W$6,$BA$1:$BG$26,4,0)</f>
        <v>начальника Брестского областного управления Госпромнадзора Калишука Игоря Геннадьевича, </v>
      </c>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13"/>
      <c r="AN127" s="40"/>
      <c r="AO127" s="40"/>
      <c r="AP127" s="40"/>
      <c r="AQ127" s="40"/>
      <c r="AR127" s="40"/>
      <c r="AS127" s="40"/>
      <c r="AT127" s="40"/>
      <c r="AU127" s="40"/>
      <c r="AV127" s="40"/>
      <c r="AW127" s="40"/>
      <c r="AX127" s="40"/>
      <c r="AY127" s="40"/>
      <c r="AZ127" s="40"/>
    </row>
    <row r="128" spans="1:52" s="34" customFormat="1" ht="15">
      <c r="A128" s="216" t="s">
        <v>80</v>
      </c>
      <c r="B128" s="216"/>
      <c r="C128" s="216"/>
      <c r="D128" s="216"/>
      <c r="E128" s="216"/>
      <c r="F128" s="216"/>
      <c r="G128" s="216"/>
      <c r="H128" s="216"/>
      <c r="I128" s="216"/>
      <c r="J128" s="216"/>
      <c r="K128" s="216"/>
      <c r="L128" s="216"/>
      <c r="M128" s="216"/>
      <c r="N128" s="216"/>
      <c r="O128" s="216"/>
      <c r="P128" s="216" t="str">
        <f>VLOOKUP($W$6,$BA$1:$BG$26,5,0)</f>
        <v>20.03.2024 г. № 43-03/2024</v>
      </c>
      <c r="Q128" s="216"/>
      <c r="R128" s="216"/>
      <c r="S128" s="216"/>
      <c r="T128" s="216"/>
      <c r="U128" s="216"/>
      <c r="V128" s="216"/>
      <c r="W128" s="216"/>
      <c r="X128" s="216"/>
      <c r="Y128" s="216"/>
      <c r="Z128" s="216"/>
      <c r="AA128" s="217" t="s">
        <v>81</v>
      </c>
      <c r="AB128" s="217"/>
      <c r="AC128" s="217"/>
      <c r="AD128" s="217"/>
      <c r="AE128" s="217"/>
      <c r="AF128" s="217"/>
      <c r="AG128" s="217"/>
      <c r="AH128" s="217"/>
      <c r="AI128" s="217"/>
      <c r="AJ128" s="217"/>
      <c r="AK128" s="217"/>
      <c r="AL128" s="217"/>
      <c r="AM128" s="13"/>
      <c r="AN128" s="40"/>
      <c r="AO128" s="40"/>
      <c r="AP128" s="40"/>
      <c r="AQ128" s="40"/>
      <c r="AR128" s="40"/>
      <c r="AS128" s="40"/>
      <c r="AT128" s="40"/>
      <c r="AU128" s="40"/>
      <c r="AV128" s="40"/>
      <c r="AW128" s="40"/>
      <c r="AX128" s="40"/>
      <c r="AY128" s="40"/>
      <c r="AZ128" s="40"/>
    </row>
    <row r="129" spans="1:52" s="34" customFormat="1" ht="15" customHeight="1">
      <c r="A129" s="210">
        <f>A52</f>
        <v>0</v>
      </c>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13"/>
      <c r="AN129" s="40"/>
      <c r="AO129" s="40"/>
      <c r="AP129" s="40"/>
      <c r="AQ129" s="40"/>
      <c r="AR129" s="40"/>
      <c r="AS129" s="40"/>
      <c r="AT129" s="40"/>
      <c r="AU129" s="40"/>
      <c r="AV129" s="40"/>
      <c r="AW129" s="40"/>
      <c r="AX129" s="40"/>
      <c r="AY129" s="40"/>
      <c r="AZ129" s="40"/>
    </row>
    <row r="130" spans="1:52" s="34" customFormat="1" ht="15">
      <c r="A130" s="211" t="s">
        <v>44</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64"/>
      <c r="AM130" s="13"/>
      <c r="AN130" s="40"/>
      <c r="AO130" s="40"/>
      <c r="AP130" s="40"/>
      <c r="AQ130" s="40"/>
      <c r="AR130" s="40"/>
      <c r="AS130" s="40"/>
      <c r="AT130" s="40"/>
      <c r="AU130" s="40"/>
      <c r="AV130" s="40"/>
      <c r="AW130" s="40"/>
      <c r="AX130" s="40"/>
      <c r="AY130" s="40"/>
      <c r="AZ130" s="40"/>
    </row>
    <row r="131" spans="1:52" s="34" customFormat="1" ht="15">
      <c r="A131" s="217" t="s">
        <v>23</v>
      </c>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13"/>
      <c r="AN131" s="40"/>
      <c r="AO131" s="40"/>
      <c r="AP131" s="40"/>
      <c r="AQ131" s="40"/>
      <c r="AR131" s="40"/>
      <c r="AS131" s="40"/>
      <c r="AT131" s="40"/>
      <c r="AU131" s="40"/>
      <c r="AV131" s="40"/>
      <c r="AW131" s="40"/>
      <c r="AX131" s="40"/>
      <c r="AY131" s="40"/>
      <c r="AZ131" s="40"/>
    </row>
    <row r="132" spans="1:52" s="34" customFormat="1" ht="15">
      <c r="A132" s="210">
        <f>A55</f>
        <v>0</v>
      </c>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13"/>
      <c r="AN132" s="40"/>
      <c r="AO132" s="40"/>
      <c r="AP132" s="40"/>
      <c r="AQ132" s="40"/>
      <c r="AR132" s="40"/>
      <c r="AS132" s="40"/>
      <c r="AT132" s="40"/>
      <c r="AU132" s="40"/>
      <c r="AV132" s="40"/>
      <c r="AW132" s="40"/>
      <c r="AX132" s="40"/>
      <c r="AY132" s="40"/>
      <c r="AZ132" s="40"/>
    </row>
    <row r="133" spans="1:52" s="34" customFormat="1" ht="15">
      <c r="A133" s="211" t="s">
        <v>45</v>
      </c>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61"/>
      <c r="AM133" s="13"/>
      <c r="AN133" s="40"/>
      <c r="AO133" s="40"/>
      <c r="AP133" s="40"/>
      <c r="AQ133" s="40"/>
      <c r="AR133" s="40"/>
      <c r="AS133" s="40"/>
      <c r="AT133" s="40"/>
      <c r="AU133" s="40"/>
      <c r="AV133" s="40"/>
      <c r="AW133" s="40"/>
      <c r="AX133" s="40"/>
      <c r="AY133" s="40"/>
      <c r="AZ133" s="40"/>
    </row>
    <row r="134" spans="1:52" s="34" customFormat="1" ht="15">
      <c r="A134" s="212" t="s">
        <v>38</v>
      </c>
      <c r="B134" s="212"/>
      <c r="C134" s="212"/>
      <c r="D134" s="212"/>
      <c r="E134" s="212"/>
      <c r="F134" s="212"/>
      <c r="G134" s="212"/>
      <c r="H134" s="212"/>
      <c r="I134" s="212"/>
      <c r="J134" s="212"/>
      <c r="K134" s="212"/>
      <c r="L134" s="213">
        <f>L57</f>
        <v>0</v>
      </c>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13"/>
      <c r="AN134" s="40"/>
      <c r="AO134" s="40"/>
      <c r="AP134" s="40"/>
      <c r="AQ134" s="40"/>
      <c r="AR134" s="40"/>
      <c r="AS134" s="40"/>
      <c r="AT134" s="40"/>
      <c r="AU134" s="40"/>
      <c r="AV134" s="40"/>
      <c r="AW134" s="40"/>
      <c r="AX134" s="40"/>
      <c r="AY134" s="40"/>
      <c r="AZ134" s="40"/>
    </row>
    <row r="135" spans="1:52" s="34" customFormat="1" ht="15">
      <c r="A135" s="214" t="s">
        <v>46</v>
      </c>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214"/>
      <c r="AL135" s="214"/>
      <c r="AM135" s="13"/>
      <c r="AN135" s="40"/>
      <c r="AO135" s="40"/>
      <c r="AP135" s="40"/>
      <c r="AQ135" s="40"/>
      <c r="AR135" s="40"/>
      <c r="AS135" s="40"/>
      <c r="AT135" s="40"/>
      <c r="AU135" s="40"/>
      <c r="AV135" s="40"/>
      <c r="AW135" s="40"/>
      <c r="AX135" s="40"/>
      <c r="AY135" s="40"/>
      <c r="AZ135" s="40"/>
    </row>
    <row r="136" spans="1:52" s="34" customFormat="1" ht="39.75" customHeight="1">
      <c r="A136" s="215" t="s">
        <v>227</v>
      </c>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13"/>
      <c r="AN136" s="40"/>
      <c r="AO136" s="40"/>
      <c r="AP136" s="40"/>
      <c r="AQ136" s="40"/>
      <c r="AR136" s="40"/>
      <c r="AS136" s="40"/>
      <c r="AT136" s="40"/>
      <c r="AU136" s="40"/>
      <c r="AV136" s="40"/>
      <c r="AW136" s="40"/>
      <c r="AX136" s="40"/>
      <c r="AY136" s="40"/>
      <c r="AZ136" s="40"/>
    </row>
    <row r="137" spans="1:52" s="34" customFormat="1" ht="15" customHeight="1">
      <c r="A137" s="122" t="str">
        <f>CONCATENATE(B14,B16," на право проведения проверки знаний  ")</f>
        <v> на право проведения проверки знаний  </v>
      </c>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3"/>
      <c r="AN137" s="40"/>
      <c r="AO137" s="40"/>
      <c r="AP137" s="40"/>
      <c r="AQ137" s="40"/>
      <c r="AR137" s="40"/>
      <c r="AS137" s="40"/>
      <c r="AT137" s="40"/>
      <c r="AU137" s="40"/>
      <c r="AV137" s="40"/>
      <c r="AW137" s="40"/>
      <c r="AX137" s="40"/>
      <c r="AY137" s="40"/>
      <c r="AZ137" s="40"/>
    </row>
    <row r="138" spans="1:52" s="34" customFormat="1" ht="53.25" customHeight="1">
      <c r="A138" s="277" t="s">
        <v>265</v>
      </c>
      <c r="B138" s="277"/>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277"/>
      <c r="AF138" s="277"/>
      <c r="AG138" s="277"/>
      <c r="AH138" s="277"/>
      <c r="AI138" s="277"/>
      <c r="AJ138" s="277"/>
      <c r="AK138" s="277"/>
      <c r="AL138" s="277"/>
      <c r="AM138" s="13"/>
      <c r="AN138" s="40"/>
      <c r="AO138" s="40"/>
      <c r="AP138" s="40"/>
      <c r="AQ138" s="40"/>
      <c r="AR138" s="40"/>
      <c r="AS138" s="40"/>
      <c r="AT138" s="40"/>
      <c r="AU138" s="40"/>
      <c r="AV138" s="40"/>
      <c r="AW138" s="40"/>
      <c r="AX138" s="40"/>
      <c r="AY138" s="40"/>
      <c r="AZ138" s="40"/>
    </row>
    <row r="139" spans="1:52" s="34" customFormat="1" ht="16.5" customHeight="1">
      <c r="A139" s="139" t="s">
        <v>100</v>
      </c>
      <c r="B139" s="139"/>
      <c r="C139" s="139"/>
      <c r="D139" s="139"/>
      <c r="E139" s="139"/>
      <c r="F139" s="139"/>
      <c r="G139" s="139"/>
      <c r="H139" s="139"/>
      <c r="I139" s="139"/>
      <c r="J139" s="139"/>
      <c r="K139" s="208"/>
      <c r="L139" s="208"/>
      <c r="M139" s="208"/>
      <c r="N139" s="208"/>
      <c r="O139" s="208"/>
      <c r="P139" s="208"/>
      <c r="Q139" s="208"/>
      <c r="R139" s="208"/>
      <c r="S139" s="138" t="s">
        <v>19</v>
      </c>
      <c r="T139" s="138"/>
      <c r="U139" s="208"/>
      <c r="V139" s="208"/>
      <c r="W139" s="208"/>
      <c r="X139" s="208"/>
      <c r="Y139" s="208"/>
      <c r="Z139" s="208"/>
      <c r="AA139" s="208"/>
      <c r="AB139" s="208"/>
      <c r="AC139" s="208"/>
      <c r="AD139" s="208"/>
      <c r="AE139" s="208"/>
      <c r="AF139" s="208"/>
      <c r="AG139" s="208"/>
      <c r="AH139" s="208"/>
      <c r="AI139" s="13"/>
      <c r="AJ139" s="13"/>
      <c r="AK139" s="13"/>
      <c r="AL139" s="13"/>
      <c r="AM139" s="13"/>
      <c r="AN139" s="40"/>
      <c r="AO139" s="40"/>
      <c r="AP139" s="40"/>
      <c r="AQ139" s="40"/>
      <c r="AR139" s="40"/>
      <c r="AS139" s="40"/>
      <c r="AT139" s="40"/>
      <c r="AU139" s="40"/>
      <c r="AV139" s="40"/>
      <c r="AW139" s="40"/>
      <c r="AX139" s="40"/>
      <c r="AY139" s="40"/>
      <c r="AZ139" s="40"/>
    </row>
    <row r="140" spans="1:52" s="34" customFormat="1" ht="14.25" customHeight="1">
      <c r="A140" s="206" t="s">
        <v>101</v>
      </c>
      <c r="B140" s="206"/>
      <c r="C140" s="206"/>
      <c r="D140" s="206"/>
      <c r="E140" s="206"/>
      <c r="F140" s="206"/>
      <c r="G140" s="206"/>
      <c r="H140" s="206"/>
      <c r="I140" s="206"/>
      <c r="J140" s="206"/>
      <c r="K140" s="206"/>
      <c r="L140" s="206"/>
      <c r="M140" s="209" t="str">
        <f>SUBSTITUTE(PROPER(INDEX(n_4,MID(TEXT(AJ179,n0),1,1)+1)&amp;INDEX(n0x,MID(TEXT(AJ179,n0),2,1)+1,MID(TEXT(AJ179,n0),3,1)+1)&amp;IF(-MID(TEXT(AJ179,n0),1,3),"миллиард"&amp;VLOOKUP(MID(TEXT(AJ179,n0),3,1)*AND(MID(TEXT(AJ179,n0),2,1)-1),мил,2),"")&amp;INDEX(n_4,MID(TEXT(AJ179,n0),4,1)+1)&amp;INDEX(n0x,MID(TEXT(AJ179,n0),5,1)+1,MID(TEXT(AJ179,n0),6,1)+1)&amp;IF(-MID(TEXT(AJ179,n0),4,3),"миллион"&amp;VLOOKUP(MID(TEXT(AJ179,n0),6,1)*AND(MID(TEXT(AJ179,n0),5,1)-1),мил,2),"")&amp;INDEX(n_4,MID(TEXT(AJ179,n0),7,1)+1)&amp;INDEX(n1x,MID(TEXT(AJ179,n0),8,1)+1,MID(TEXT(AJ179,n0),9,1)+1)&amp;IF(-MID(TEXT(AJ179,n0),7,3),VLOOKUP(MID(TEXT(AJ179,n0),9,1)*AND(MID(TEXT(AJ179,n0),8,1)-1),тыс,2),"")&amp;INDEX(n_4,MID(TEXT(AJ179,n0),10,1)+1)&amp;INDEX(n0x,MID(TEXT(AJ179,n0),11,1)+1,MID(TEXT(AJ179,n0),12,1)+1)),"z"," ")&amp;IF(TRUNC(TEXT(AJ179,n0)),"","Ноль ")&amp;"рубл"&amp;VLOOKUP(MOD(MAX(MOD(MID(TEXT(AJ179,n0),11,2)-11,100),9),10),{0,"ь ";1,"я ";4,"ей "},2)&amp;RIGHT(TEXT(AJ179,n0),2)&amp;" копе"&amp;VLOOKUP(MOD(MAX(MOD(RIGHT(TEXT(AJ179,n0),2)-11,100),9),10),{0,"йка";1,"йки";4,"ек"},2)</f>
        <v>Двадцать четыре рубля 42 копейки</v>
      </c>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13"/>
      <c r="AM140" s="13"/>
      <c r="AN140" s="40"/>
      <c r="AO140" s="40"/>
      <c r="AP140" s="40"/>
      <c r="AQ140" s="40"/>
      <c r="AR140" s="40"/>
      <c r="AS140" s="40"/>
      <c r="AT140" s="40"/>
      <c r="AU140" s="40"/>
      <c r="AV140" s="40"/>
      <c r="AW140" s="40"/>
      <c r="AX140" s="40"/>
      <c r="AY140" s="40"/>
      <c r="AZ140" s="40"/>
    </row>
    <row r="141" spans="1:52" s="34" customFormat="1" ht="12.75" customHeight="1">
      <c r="A141" s="206" t="s">
        <v>102</v>
      </c>
      <c r="B141" s="206"/>
      <c r="C141" s="206"/>
      <c r="D141" s="206"/>
      <c r="E141" s="206"/>
      <c r="F141" s="206"/>
      <c r="G141" s="206"/>
      <c r="H141" s="206"/>
      <c r="I141" s="206"/>
      <c r="J141" s="21"/>
      <c r="K141" s="207" t="str">
        <f>SUBSTITUTE(PROPER(INDEX(n_4,MID(TEXT(AG179,n0),1,1)+1)&amp;INDEX(n0x,MID(TEXT(AG179,n0),2,1)+1,MID(TEXT(AG179,n0),3,1)+1)&amp;IF(-MID(TEXT(AG179,n0),1,3),"миллиард"&amp;VLOOKUP(MID(TEXT(AG179,n0),3,1)*AND(MID(TEXT(AG179,n0),2,1)-1),мил,2),"")&amp;INDEX(n_4,MID(TEXT(AG179,n0),4,1)+1)&amp;INDEX(n0x,MID(TEXT(AG179,n0),5,1)+1,MID(TEXT(AG179,n0),6,1)+1)&amp;IF(-MID(TEXT(AG179,n0),4,3),"миллион"&amp;VLOOKUP(MID(TEXT(AG179,n0),6,1)*AND(MID(TEXT(AG179,n0),5,1)-1),мил,2),"")&amp;INDEX(n_4,MID(TEXT(AG179,n0),7,1)+1)&amp;INDEX(n1x,MID(TEXT(AG179,n0),8,1)+1,MID(TEXT(AG179,n0),9,1)+1)&amp;IF(-MID(TEXT(AG179,n0),7,3),VLOOKUP(MID(TEXT(AG179,n0),9,1)*AND(MID(TEXT(AG179,n0),8,1)-1),тыс,2),"")&amp;INDEX(n_4,MID(TEXT(AG179,n0),10,1)+1)&amp;INDEX(n0x,MID(TEXT(AG179,n0),11,1)+1,MID(TEXT(AG179,n0),12,1)+1)),"z"," ")&amp;IF(TRUNC(TEXT(AG179,n0)),"","Ноль ")&amp;"рубл"&amp;VLOOKUP(MOD(MAX(MOD(MID(TEXT(AG179,n0),11,2)-11,100),9),10),{0,"ь ";1,"я ";4,"ей "},2)&amp;RIGHT(TEXT(AG179,n0),2)&amp;" копе"&amp;VLOOKUP(MOD(MAX(MOD(RIGHT(TEXT(AG179,n0),2)-11,100),9),10),{0,"йка";1,"йки";4,"ек"},2)</f>
        <v>Четыре рубля 07 копеек</v>
      </c>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13"/>
      <c r="AM141" s="13"/>
      <c r="AN141" s="40"/>
      <c r="AO141" s="40"/>
      <c r="AP141" s="40"/>
      <c r="AQ141" s="40"/>
      <c r="AR141" s="40"/>
      <c r="AS141" s="40"/>
      <c r="AT141" s="40"/>
      <c r="AU141" s="40"/>
      <c r="AV141" s="40"/>
      <c r="AW141" s="40"/>
      <c r="AX141" s="40"/>
      <c r="AY141" s="40"/>
      <c r="AZ141" s="40"/>
    </row>
    <row r="142" spans="1:52" s="34" customFormat="1" ht="3"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40"/>
      <c r="AO142" s="40"/>
      <c r="AP142" s="40"/>
      <c r="AQ142" s="40"/>
      <c r="AR142" s="40"/>
      <c r="AS142" s="40"/>
      <c r="AT142" s="40"/>
      <c r="AU142" s="40"/>
      <c r="AV142" s="40"/>
      <c r="AW142" s="40"/>
      <c r="AX142" s="40"/>
      <c r="AY142" s="40"/>
      <c r="AZ142" s="40"/>
    </row>
    <row r="143" spans="1:52" s="34" customFormat="1" ht="15">
      <c r="A143" s="130" t="s">
        <v>103</v>
      </c>
      <c r="B143" s="131"/>
      <c r="C143" s="132"/>
      <c r="D143" s="148" t="s">
        <v>7</v>
      </c>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50"/>
      <c r="AA143" s="130" t="s">
        <v>104</v>
      </c>
      <c r="AB143" s="131"/>
      <c r="AC143" s="131"/>
      <c r="AD143" s="131"/>
      <c r="AE143" s="131"/>
      <c r="AF143" s="132"/>
      <c r="AG143" s="130" t="s">
        <v>105</v>
      </c>
      <c r="AH143" s="131"/>
      <c r="AI143" s="131"/>
      <c r="AJ143" s="131"/>
      <c r="AK143" s="131"/>
      <c r="AL143" s="132"/>
      <c r="AM143" s="13"/>
      <c r="AN143" s="40"/>
      <c r="AO143" s="40"/>
      <c r="AP143" s="40"/>
      <c r="AQ143" s="40"/>
      <c r="AR143" s="40"/>
      <c r="AS143" s="40"/>
      <c r="AT143" s="40"/>
      <c r="AU143" s="40"/>
      <c r="AV143" s="40"/>
      <c r="AW143" s="40"/>
      <c r="AX143" s="40"/>
      <c r="AY143" s="40"/>
      <c r="AZ143" s="40"/>
    </row>
    <row r="144" spans="1:52" s="34" customFormat="1" ht="15.75">
      <c r="A144" s="183">
        <v>1</v>
      </c>
      <c r="B144" s="184"/>
      <c r="C144" s="185"/>
      <c r="D144" s="194" t="s">
        <v>106</v>
      </c>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8"/>
      <c r="AA144" s="189" t="s">
        <v>107</v>
      </c>
      <c r="AB144" s="190"/>
      <c r="AC144" s="190"/>
      <c r="AD144" s="190"/>
      <c r="AE144" s="190"/>
      <c r="AF144" s="191"/>
      <c r="AG144" s="192">
        <v>20.35</v>
      </c>
      <c r="AH144" s="201"/>
      <c r="AI144" s="201"/>
      <c r="AJ144" s="201"/>
      <c r="AK144" s="201"/>
      <c r="AL144" s="202"/>
      <c r="AM144" s="13"/>
      <c r="AN144" s="40"/>
      <c r="AO144" s="40"/>
      <c r="AP144" s="40"/>
      <c r="AQ144" s="40"/>
      <c r="AR144" s="40"/>
      <c r="AS144" s="40"/>
      <c r="AT144" s="40"/>
      <c r="AU144" s="40"/>
      <c r="AV144" s="40"/>
      <c r="AW144" s="40"/>
      <c r="AX144" s="40"/>
      <c r="AY144" s="40"/>
      <c r="AZ144" s="40"/>
    </row>
    <row r="145" spans="1:52" s="34" customFormat="1" ht="15.75">
      <c r="A145" s="183">
        <v>2</v>
      </c>
      <c r="B145" s="184"/>
      <c r="C145" s="185"/>
      <c r="D145" s="186" t="s">
        <v>108</v>
      </c>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8"/>
      <c r="AA145" s="189" t="s">
        <v>109</v>
      </c>
      <c r="AB145" s="190"/>
      <c r="AC145" s="190"/>
      <c r="AD145" s="190"/>
      <c r="AE145" s="190"/>
      <c r="AF145" s="191"/>
      <c r="AG145" s="203">
        <v>1</v>
      </c>
      <c r="AH145" s="204"/>
      <c r="AI145" s="204"/>
      <c r="AJ145" s="204"/>
      <c r="AK145" s="204"/>
      <c r="AL145" s="205"/>
      <c r="AM145" s="13"/>
      <c r="AN145" s="40"/>
      <c r="AO145" s="40"/>
      <c r="AP145" s="40"/>
      <c r="AQ145" s="40"/>
      <c r="AR145" s="40"/>
      <c r="AS145" s="40"/>
      <c r="AT145" s="40"/>
      <c r="AU145" s="40"/>
      <c r="AV145" s="40"/>
      <c r="AW145" s="40"/>
      <c r="AX145" s="40"/>
      <c r="AY145" s="40"/>
      <c r="AZ145" s="40"/>
    </row>
    <row r="146" spans="1:52" s="34" customFormat="1" ht="17.25" customHeight="1">
      <c r="A146" s="183">
        <v>3</v>
      </c>
      <c r="B146" s="184"/>
      <c r="C146" s="185"/>
      <c r="D146" s="194" t="s">
        <v>110</v>
      </c>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8"/>
      <c r="AA146" s="195" t="s">
        <v>107</v>
      </c>
      <c r="AB146" s="196"/>
      <c r="AC146" s="196"/>
      <c r="AD146" s="196"/>
      <c r="AE146" s="196"/>
      <c r="AF146" s="197"/>
      <c r="AG146" s="198">
        <f>AG144*AG145</f>
        <v>20.35</v>
      </c>
      <c r="AH146" s="199"/>
      <c r="AI146" s="199"/>
      <c r="AJ146" s="199"/>
      <c r="AK146" s="199"/>
      <c r="AL146" s="200"/>
      <c r="AM146" s="13"/>
      <c r="AN146" s="40"/>
      <c r="AO146" s="40"/>
      <c r="AP146" s="40"/>
      <c r="AQ146" s="40"/>
      <c r="AR146" s="40"/>
      <c r="AS146" s="40"/>
      <c r="AT146" s="40"/>
      <c r="AU146" s="40"/>
      <c r="AV146" s="40"/>
      <c r="AW146" s="40"/>
      <c r="AX146" s="40"/>
      <c r="AY146" s="40"/>
      <c r="AZ146" s="40"/>
    </row>
    <row r="147" spans="1:52" s="34" customFormat="1" ht="15.75">
      <c r="A147" s="183">
        <v>4</v>
      </c>
      <c r="B147" s="184"/>
      <c r="C147" s="185"/>
      <c r="D147" s="194" t="s">
        <v>111</v>
      </c>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8"/>
      <c r="AA147" s="189" t="s">
        <v>107</v>
      </c>
      <c r="AB147" s="190"/>
      <c r="AC147" s="190"/>
      <c r="AD147" s="190"/>
      <c r="AE147" s="190"/>
      <c r="AF147" s="191"/>
      <c r="AG147" s="189">
        <f>ROUND(AG146*0.2,2)</f>
        <v>4.07</v>
      </c>
      <c r="AH147" s="190"/>
      <c r="AI147" s="190"/>
      <c r="AJ147" s="190"/>
      <c r="AK147" s="190"/>
      <c r="AL147" s="191"/>
      <c r="AM147" s="13"/>
      <c r="AN147" s="40"/>
      <c r="AO147" s="40"/>
      <c r="AP147" s="40"/>
      <c r="AQ147" s="40"/>
      <c r="AR147" s="40"/>
      <c r="AS147" s="40"/>
      <c r="AT147" s="40"/>
      <c r="AU147" s="40"/>
      <c r="AV147" s="40"/>
      <c r="AW147" s="40"/>
      <c r="AX147" s="40"/>
      <c r="AY147" s="40"/>
      <c r="AZ147" s="40"/>
    </row>
    <row r="148" spans="1:52" s="34" customFormat="1" ht="19.5" customHeight="1">
      <c r="A148" s="183">
        <v>5</v>
      </c>
      <c r="B148" s="184"/>
      <c r="C148" s="185"/>
      <c r="D148" s="186" t="s">
        <v>112</v>
      </c>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8"/>
      <c r="AA148" s="189" t="s">
        <v>107</v>
      </c>
      <c r="AB148" s="190"/>
      <c r="AC148" s="190"/>
      <c r="AD148" s="190"/>
      <c r="AE148" s="190"/>
      <c r="AF148" s="191"/>
      <c r="AG148" s="192">
        <f>SUM(AG146:AL147)</f>
        <v>24.42</v>
      </c>
      <c r="AH148" s="190"/>
      <c r="AI148" s="190"/>
      <c r="AJ148" s="190"/>
      <c r="AK148" s="190"/>
      <c r="AL148" s="191"/>
      <c r="AM148" s="13"/>
      <c r="AN148" s="40"/>
      <c r="AO148" s="40"/>
      <c r="AP148" s="40"/>
      <c r="AQ148" s="40"/>
      <c r="AR148" s="40"/>
      <c r="AS148" s="40"/>
      <c r="AT148" s="40"/>
      <c r="AU148" s="40"/>
      <c r="AV148" s="40"/>
      <c r="AW148" s="40"/>
      <c r="AX148" s="40"/>
      <c r="AY148" s="40"/>
      <c r="AZ148" s="40"/>
    </row>
    <row r="149" spans="1:52" s="34" customFormat="1" ht="19.5" customHeight="1">
      <c r="A149" s="193" t="s">
        <v>113</v>
      </c>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3"/>
      <c r="AN149" s="40"/>
      <c r="AO149" s="40"/>
      <c r="AP149" s="40"/>
      <c r="AQ149" s="40"/>
      <c r="AR149" s="40"/>
      <c r="AS149" s="40"/>
      <c r="AT149" s="40"/>
      <c r="AU149" s="40"/>
      <c r="AV149" s="40"/>
      <c r="AW149" s="40"/>
      <c r="AX149" s="40"/>
      <c r="AY149" s="40"/>
      <c r="AZ149" s="40"/>
    </row>
    <row r="150" spans="1:52" s="34" customFormat="1" ht="19.5" customHeight="1">
      <c r="A150" s="14"/>
      <c r="B150" s="14"/>
      <c r="C150" s="14"/>
      <c r="D150" s="14"/>
      <c r="E150" s="14"/>
      <c r="F150" s="17" t="s">
        <v>0</v>
      </c>
      <c r="G150" s="14"/>
      <c r="H150" s="14"/>
      <c r="I150" s="14"/>
      <c r="J150" s="14"/>
      <c r="K150" s="14"/>
      <c r="L150" s="14"/>
      <c r="M150" s="14"/>
      <c r="N150" s="14"/>
      <c r="O150" s="14"/>
      <c r="P150" s="14"/>
      <c r="Q150" s="14"/>
      <c r="R150" s="14"/>
      <c r="S150" s="15"/>
      <c r="T150" s="15"/>
      <c r="U150" s="14"/>
      <c r="V150" s="14"/>
      <c r="W150" s="14"/>
      <c r="X150" s="14"/>
      <c r="Y150" s="17" t="s">
        <v>1</v>
      </c>
      <c r="Z150" s="14"/>
      <c r="AA150" s="14"/>
      <c r="AB150" s="14"/>
      <c r="AC150" s="14"/>
      <c r="AD150" s="14"/>
      <c r="AE150" s="14"/>
      <c r="AF150" s="14"/>
      <c r="AG150" s="14"/>
      <c r="AH150" s="14"/>
      <c r="AI150" s="14"/>
      <c r="AJ150" s="14"/>
      <c r="AK150" s="14"/>
      <c r="AL150" s="14"/>
      <c r="AM150" s="40"/>
      <c r="AN150" s="40"/>
      <c r="AO150" s="40"/>
      <c r="AP150" s="40"/>
      <c r="AQ150" s="40"/>
      <c r="AR150" s="40"/>
      <c r="AS150" s="40"/>
      <c r="AT150" s="40"/>
      <c r="AU150" s="40"/>
      <c r="AV150" s="40"/>
      <c r="AW150" s="40"/>
      <c r="AX150" s="40"/>
      <c r="AY150" s="40"/>
      <c r="AZ150" s="40"/>
    </row>
    <row r="151" spans="1:52" s="34" customFormat="1" ht="19.5" customHeight="1">
      <c r="A151" s="166" t="str">
        <f>T115</f>
        <v>Начальник Брестского областного 
управления Госпромнадзора
___________________________ И.Г.Калишук</v>
      </c>
      <c r="B151" s="166"/>
      <c r="C151" s="166"/>
      <c r="D151" s="166"/>
      <c r="E151" s="166"/>
      <c r="F151" s="166"/>
      <c r="G151" s="166"/>
      <c r="H151" s="166"/>
      <c r="I151" s="166"/>
      <c r="J151" s="166"/>
      <c r="K151" s="166"/>
      <c r="L151" s="166"/>
      <c r="M151" s="166"/>
      <c r="N151" s="166"/>
      <c r="O151" s="166"/>
      <c r="P151" s="166"/>
      <c r="Q151" s="166"/>
      <c r="R151" s="166"/>
      <c r="S151" s="166"/>
      <c r="T151" s="15"/>
      <c r="U151" s="14"/>
      <c r="V151" s="167">
        <f>A114</f>
        <v>0</v>
      </c>
      <c r="W151" s="167"/>
      <c r="X151" s="167"/>
      <c r="Y151" s="167"/>
      <c r="Z151" s="167"/>
      <c r="AA151" s="167"/>
      <c r="AB151" s="167"/>
      <c r="AC151" s="167"/>
      <c r="AD151" s="167"/>
      <c r="AE151" s="167"/>
      <c r="AF151" s="167"/>
      <c r="AG151" s="167"/>
      <c r="AH151" s="167"/>
      <c r="AI151" s="167"/>
      <c r="AJ151" s="167"/>
      <c r="AK151" s="167"/>
      <c r="AL151" s="167"/>
      <c r="AM151" s="40"/>
      <c r="AN151" s="40"/>
      <c r="AO151" s="40"/>
      <c r="AP151" s="40"/>
      <c r="AQ151" s="40"/>
      <c r="AR151" s="40"/>
      <c r="AS151" s="40"/>
      <c r="AT151" s="40"/>
      <c r="AU151" s="40"/>
      <c r="AV151" s="40"/>
      <c r="AW151" s="40"/>
      <c r="AX151" s="40"/>
      <c r="AY151" s="40"/>
      <c r="AZ151" s="40"/>
    </row>
    <row r="152" spans="1:52" s="34" customFormat="1" ht="19.5" customHeight="1">
      <c r="A152" s="166"/>
      <c r="B152" s="166"/>
      <c r="C152" s="166"/>
      <c r="D152" s="166"/>
      <c r="E152" s="166"/>
      <c r="F152" s="166"/>
      <c r="G152" s="166"/>
      <c r="H152" s="166"/>
      <c r="I152" s="166"/>
      <c r="J152" s="166"/>
      <c r="K152" s="166"/>
      <c r="L152" s="166"/>
      <c r="M152" s="166"/>
      <c r="N152" s="166"/>
      <c r="O152" s="166"/>
      <c r="P152" s="166"/>
      <c r="Q152" s="166"/>
      <c r="R152" s="166"/>
      <c r="S152" s="166"/>
      <c r="T152" s="15"/>
      <c r="U152" s="14"/>
      <c r="V152" s="168"/>
      <c r="W152" s="168"/>
      <c r="X152" s="168"/>
      <c r="Y152" s="168"/>
      <c r="Z152" s="168"/>
      <c r="AA152" s="168"/>
      <c r="AB152" s="168"/>
      <c r="AC152" s="168"/>
      <c r="AD152" s="168"/>
      <c r="AE152" s="168"/>
      <c r="AF152" s="168"/>
      <c r="AG152" s="168"/>
      <c r="AH152" s="168"/>
      <c r="AI152" s="168"/>
      <c r="AJ152" s="168"/>
      <c r="AK152" s="168"/>
      <c r="AL152" s="168"/>
      <c r="AM152" s="40"/>
      <c r="AN152" s="40"/>
      <c r="AO152" s="40"/>
      <c r="AP152" s="40"/>
      <c r="AQ152" s="40"/>
      <c r="AR152" s="40"/>
      <c r="AS152" s="40"/>
      <c r="AT152" s="40"/>
      <c r="AU152" s="40"/>
      <c r="AV152" s="40"/>
      <c r="AW152" s="40"/>
      <c r="AX152" s="40"/>
      <c r="AY152" s="40"/>
      <c r="AZ152" s="40"/>
    </row>
    <row r="153" spans="1:52" s="34" customFormat="1" ht="8.25" customHeight="1">
      <c r="A153" s="166"/>
      <c r="B153" s="166"/>
      <c r="C153" s="166"/>
      <c r="D153" s="166"/>
      <c r="E153" s="166"/>
      <c r="F153" s="166"/>
      <c r="G153" s="166"/>
      <c r="H153" s="166"/>
      <c r="I153" s="166"/>
      <c r="J153" s="166"/>
      <c r="K153" s="166"/>
      <c r="L153" s="166"/>
      <c r="M153" s="166"/>
      <c r="N153" s="166"/>
      <c r="O153" s="166"/>
      <c r="P153" s="166"/>
      <c r="Q153" s="166"/>
      <c r="R153" s="166"/>
      <c r="S153" s="166"/>
      <c r="T153" s="15"/>
      <c r="U153" s="14"/>
      <c r="V153" s="14"/>
      <c r="W153" s="14"/>
      <c r="X153" s="14"/>
      <c r="Y153" s="14"/>
      <c r="Z153" s="14"/>
      <c r="AA153" s="33" t="s">
        <v>60</v>
      </c>
      <c r="AB153" s="14"/>
      <c r="AC153" s="14"/>
      <c r="AD153" s="14"/>
      <c r="AE153" s="14"/>
      <c r="AF153" s="14"/>
      <c r="AG153" s="14"/>
      <c r="AH153" s="14"/>
      <c r="AI153" s="14"/>
      <c r="AJ153" s="14"/>
      <c r="AK153" s="14"/>
      <c r="AL153" s="14"/>
      <c r="AM153" s="40"/>
      <c r="AN153" s="40"/>
      <c r="AO153" s="40"/>
      <c r="AP153" s="40"/>
      <c r="AQ153" s="40"/>
      <c r="AR153" s="40"/>
      <c r="AS153" s="40"/>
      <c r="AT153" s="40"/>
      <c r="AU153" s="40"/>
      <c r="AV153" s="40"/>
      <c r="AW153" s="40"/>
      <c r="AX153" s="40"/>
      <c r="AY153" s="40"/>
      <c r="AZ153" s="40"/>
    </row>
    <row r="154" spans="1:52" s="34" customFormat="1" ht="18" customHeight="1">
      <c r="A154" s="166"/>
      <c r="B154" s="166"/>
      <c r="C154" s="166"/>
      <c r="D154" s="166"/>
      <c r="E154" s="166"/>
      <c r="F154" s="166"/>
      <c r="G154" s="166"/>
      <c r="H154" s="166"/>
      <c r="I154" s="166"/>
      <c r="J154" s="166"/>
      <c r="K154" s="166"/>
      <c r="L154" s="166"/>
      <c r="M154" s="166"/>
      <c r="N154" s="166"/>
      <c r="O154" s="166"/>
      <c r="P154" s="166"/>
      <c r="Q154" s="166"/>
      <c r="R154" s="166"/>
      <c r="S154" s="166"/>
      <c r="T154" s="15"/>
      <c r="U154" s="14"/>
      <c r="V154" s="169"/>
      <c r="W154" s="169"/>
      <c r="X154" s="169"/>
      <c r="Y154" s="169"/>
      <c r="Z154" s="169"/>
      <c r="AA154" s="169"/>
      <c r="AB154" s="169"/>
      <c r="AC154" s="169"/>
      <c r="AD154" s="170">
        <f>K117</f>
        <v>0</v>
      </c>
      <c r="AE154" s="170"/>
      <c r="AF154" s="170"/>
      <c r="AG154" s="170"/>
      <c r="AH154" s="170"/>
      <c r="AI154" s="170"/>
      <c r="AJ154" s="170"/>
      <c r="AK154" s="170"/>
      <c r="AL154" s="170"/>
      <c r="AM154" s="40"/>
      <c r="AN154" s="40"/>
      <c r="AO154" s="40"/>
      <c r="AP154" s="40"/>
      <c r="AQ154" s="40"/>
      <c r="AR154" s="40"/>
      <c r="AS154" s="40"/>
      <c r="AT154" s="40"/>
      <c r="AU154" s="40"/>
      <c r="AV154" s="40"/>
      <c r="AW154" s="40"/>
      <c r="AX154" s="40"/>
      <c r="AY154" s="40"/>
      <c r="AZ154" s="40"/>
    </row>
    <row r="155" spans="1:52" s="34" customFormat="1" ht="15" customHeight="1">
      <c r="A155" s="15"/>
      <c r="B155" s="15"/>
      <c r="C155" s="15"/>
      <c r="D155" s="15"/>
      <c r="E155" s="15"/>
      <c r="F155" s="15"/>
      <c r="G155" s="15"/>
      <c r="H155" s="15"/>
      <c r="I155" s="14"/>
      <c r="J155" s="14"/>
      <c r="K155" s="14"/>
      <c r="L155" s="14"/>
      <c r="M155" s="14"/>
      <c r="N155" s="14"/>
      <c r="O155" s="14"/>
      <c r="P155" s="14"/>
      <c r="Q155" s="14"/>
      <c r="R155" s="14"/>
      <c r="S155" s="15"/>
      <c r="T155" s="15"/>
      <c r="U155" s="14"/>
      <c r="V155" s="14" t="s">
        <v>10</v>
      </c>
      <c r="W155" s="14"/>
      <c r="X155" s="14"/>
      <c r="Y155" s="14"/>
      <c r="Z155" s="14"/>
      <c r="AA155" s="14"/>
      <c r="AB155" s="14"/>
      <c r="AC155" s="14"/>
      <c r="AD155" s="14"/>
      <c r="AE155" s="14"/>
      <c r="AF155" s="14"/>
      <c r="AG155" s="32" t="s">
        <v>36</v>
      </c>
      <c r="AH155" s="14"/>
      <c r="AI155" s="14"/>
      <c r="AJ155" s="14"/>
      <c r="AK155" s="14"/>
      <c r="AL155" s="14"/>
      <c r="AM155" s="40"/>
      <c r="AN155" s="40"/>
      <c r="AO155" s="40"/>
      <c r="AP155" s="40"/>
      <c r="AQ155" s="40"/>
      <c r="AR155" s="40"/>
      <c r="AS155" s="40"/>
      <c r="AT155" s="40"/>
      <c r="AU155" s="40"/>
      <c r="AV155" s="40"/>
      <c r="AW155" s="40"/>
      <c r="AX155" s="40"/>
      <c r="AY155" s="40"/>
      <c r="AZ155" s="40"/>
    </row>
    <row r="156" spans="1:52" s="34" customFormat="1" ht="15" customHeight="1">
      <c r="A156" s="14"/>
      <c r="B156" s="14"/>
      <c r="C156" s="14"/>
      <c r="D156" s="14"/>
      <c r="E156" s="14" t="s">
        <v>11</v>
      </c>
      <c r="F156" s="14"/>
      <c r="G156" s="14"/>
      <c r="H156" s="14"/>
      <c r="I156" s="14"/>
      <c r="J156" s="14"/>
      <c r="K156" s="14"/>
      <c r="L156" s="14"/>
      <c r="M156" s="14"/>
      <c r="N156" s="14"/>
      <c r="O156" s="14"/>
      <c r="P156" s="14"/>
      <c r="Q156" s="14"/>
      <c r="R156" s="14"/>
      <c r="S156" s="15"/>
      <c r="T156" s="15"/>
      <c r="U156" s="14"/>
      <c r="V156" s="14"/>
      <c r="W156" s="14"/>
      <c r="X156" s="14"/>
      <c r="Y156" s="14"/>
      <c r="AA156" s="14"/>
      <c r="AB156" s="14" t="s">
        <v>11</v>
      </c>
      <c r="AC156" s="14"/>
      <c r="AD156" s="14"/>
      <c r="AE156" s="14"/>
      <c r="AF156" s="14"/>
      <c r="AG156" s="14"/>
      <c r="AH156" s="14"/>
      <c r="AI156" s="14"/>
      <c r="AJ156" s="14"/>
      <c r="AK156" s="14"/>
      <c r="AL156" s="14"/>
      <c r="AM156" s="40"/>
      <c r="AN156" s="40"/>
      <c r="AO156" s="40"/>
      <c r="AP156" s="40"/>
      <c r="AQ156" s="40"/>
      <c r="AR156" s="40"/>
      <c r="AS156" s="40"/>
      <c r="AT156" s="40"/>
      <c r="AU156" s="40"/>
      <c r="AV156" s="40"/>
      <c r="AW156" s="40"/>
      <c r="AX156" s="40"/>
      <c r="AY156" s="40"/>
      <c r="AZ156" s="40"/>
    </row>
    <row r="157" spans="1:52" s="34" customFormat="1" ht="10.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row>
    <row r="158" spans="1:52" s="34" customFormat="1" ht="1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40"/>
      <c r="AO158" s="40"/>
      <c r="AP158" s="40"/>
      <c r="AQ158" s="40"/>
      <c r="AR158" s="40"/>
      <c r="AS158" s="40"/>
      <c r="AT158" s="40"/>
      <c r="AU158" s="40"/>
      <c r="AV158" s="40"/>
      <c r="AW158" s="40"/>
      <c r="AX158" s="40"/>
      <c r="AY158" s="40"/>
      <c r="AZ158" s="40"/>
    </row>
    <row r="159" spans="1:52" s="34" customFormat="1" ht="15">
      <c r="A159" s="179" t="s">
        <v>47</v>
      </c>
      <c r="B159" s="179"/>
      <c r="C159" s="179"/>
      <c r="D159" s="179"/>
      <c r="E159" s="179"/>
      <c r="F159" s="179"/>
      <c r="G159" s="179"/>
      <c r="H159" s="179"/>
      <c r="I159" s="179"/>
      <c r="J159" s="179"/>
      <c r="K159" s="179"/>
      <c r="L159" s="179"/>
      <c r="M159" s="179"/>
      <c r="N159" s="179"/>
      <c r="O159" s="179"/>
      <c r="P159" s="179"/>
      <c r="Q159" s="14"/>
      <c r="R159" s="179" t="s">
        <v>1</v>
      </c>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3"/>
      <c r="AN159" s="40"/>
      <c r="AO159" s="40"/>
      <c r="AP159" s="40"/>
      <c r="AQ159" s="40"/>
      <c r="AR159" s="40"/>
      <c r="AS159" s="40"/>
      <c r="AT159" s="40"/>
      <c r="AU159" s="40"/>
      <c r="AV159" s="40"/>
      <c r="AW159" s="40"/>
      <c r="AX159" s="40"/>
      <c r="AY159" s="40"/>
      <c r="AZ159" s="40"/>
    </row>
    <row r="160" spans="1:52" s="34" customFormat="1" ht="15">
      <c r="A160" s="161" t="str">
        <f>VLOOKUP($W$6,$BA$1:$BG$26,3,0)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60" s="161"/>
      <c r="C160" s="161"/>
      <c r="D160" s="161"/>
      <c r="E160" s="161"/>
      <c r="F160" s="161"/>
      <c r="G160" s="161"/>
      <c r="H160" s="161"/>
      <c r="I160" s="161"/>
      <c r="J160" s="161"/>
      <c r="K160" s="161"/>
      <c r="L160" s="161"/>
      <c r="M160" s="161"/>
      <c r="N160" s="161"/>
      <c r="O160" s="161"/>
      <c r="P160" s="161"/>
      <c r="Q160" s="14"/>
      <c r="R160" s="180">
        <f>A105</f>
        <v>0</v>
      </c>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3"/>
      <c r="AN160" s="40"/>
      <c r="AO160" s="40"/>
      <c r="AP160" s="40"/>
      <c r="AQ160" s="40"/>
      <c r="AR160" s="40"/>
      <c r="AS160" s="40"/>
      <c r="AT160" s="40"/>
      <c r="AU160" s="40"/>
      <c r="AV160" s="40"/>
      <c r="AW160" s="40"/>
      <c r="AX160" s="40"/>
      <c r="AY160" s="40"/>
      <c r="AZ160" s="40"/>
    </row>
    <row r="161" spans="1:52" s="34" customFormat="1" ht="15.75" customHeight="1">
      <c r="A161" s="161"/>
      <c r="B161" s="161"/>
      <c r="C161" s="161"/>
      <c r="D161" s="161"/>
      <c r="E161" s="161"/>
      <c r="F161" s="161"/>
      <c r="G161" s="161"/>
      <c r="H161" s="161"/>
      <c r="I161" s="161"/>
      <c r="J161" s="161"/>
      <c r="K161" s="161"/>
      <c r="L161" s="161"/>
      <c r="M161" s="161"/>
      <c r="N161" s="161"/>
      <c r="O161" s="161"/>
      <c r="P161" s="161"/>
      <c r="Q161" s="14"/>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3"/>
      <c r="AN161" s="40"/>
      <c r="AO161" s="40"/>
      <c r="AP161" s="40"/>
      <c r="AQ161" s="40"/>
      <c r="AR161" s="40"/>
      <c r="AS161" s="40"/>
      <c r="AT161" s="40"/>
      <c r="AU161" s="40"/>
      <c r="AV161" s="40"/>
      <c r="AW161" s="40"/>
      <c r="AX161" s="40"/>
      <c r="AY161" s="40"/>
      <c r="AZ161" s="40"/>
    </row>
    <row r="162" spans="1:52" s="34" customFormat="1" ht="12.75" customHeight="1">
      <c r="A162" s="161"/>
      <c r="B162" s="161"/>
      <c r="C162" s="161"/>
      <c r="D162" s="161"/>
      <c r="E162" s="161"/>
      <c r="F162" s="161"/>
      <c r="G162" s="161"/>
      <c r="H162" s="161"/>
      <c r="I162" s="161"/>
      <c r="J162" s="161"/>
      <c r="K162" s="161"/>
      <c r="L162" s="161"/>
      <c r="M162" s="161"/>
      <c r="N162" s="161"/>
      <c r="O162" s="161"/>
      <c r="P162" s="161"/>
      <c r="Q162" s="14"/>
      <c r="R162" s="20" t="s">
        <v>37</v>
      </c>
      <c r="S162" s="20"/>
      <c r="T162" s="20"/>
      <c r="U162" s="20"/>
      <c r="V162" s="20"/>
      <c r="W162" s="20"/>
      <c r="X162" s="20"/>
      <c r="Y162" s="20"/>
      <c r="Z162" s="20"/>
      <c r="AA162" s="20"/>
      <c r="AB162" s="20"/>
      <c r="AC162" s="20"/>
      <c r="AD162" s="20"/>
      <c r="AE162" s="20"/>
      <c r="AF162" s="20"/>
      <c r="AG162" s="20"/>
      <c r="AH162" s="20"/>
      <c r="AI162" s="20"/>
      <c r="AJ162" s="20"/>
      <c r="AK162" s="20"/>
      <c r="AL162" s="20"/>
      <c r="AM162" s="20"/>
      <c r="AN162" s="40"/>
      <c r="AO162" s="40"/>
      <c r="AP162" s="40"/>
      <c r="AQ162" s="40"/>
      <c r="AR162" s="40"/>
      <c r="AS162" s="40"/>
      <c r="AT162" s="40"/>
      <c r="AU162" s="40"/>
      <c r="AV162" s="40"/>
      <c r="AW162" s="40"/>
      <c r="AX162" s="40"/>
      <c r="AY162" s="40"/>
      <c r="AZ162" s="40"/>
    </row>
    <row r="163" spans="1:52" s="34" customFormat="1" ht="6" customHeight="1">
      <c r="A163" s="161"/>
      <c r="B163" s="161"/>
      <c r="C163" s="161"/>
      <c r="D163" s="161"/>
      <c r="E163" s="161"/>
      <c r="F163" s="161"/>
      <c r="G163" s="161"/>
      <c r="H163" s="161"/>
      <c r="I163" s="161"/>
      <c r="J163" s="161"/>
      <c r="K163" s="161"/>
      <c r="L163" s="161"/>
      <c r="M163" s="161"/>
      <c r="N163" s="161"/>
      <c r="O163" s="161"/>
      <c r="P163" s="161"/>
      <c r="Q163" s="14"/>
      <c r="R163" s="181">
        <f>A108</f>
        <v>0</v>
      </c>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3"/>
      <c r="AN163" s="40"/>
      <c r="AO163" s="40"/>
      <c r="AP163" s="40"/>
      <c r="AQ163" s="40"/>
      <c r="AR163" s="40"/>
      <c r="AS163" s="40"/>
      <c r="AT163" s="40"/>
      <c r="AU163" s="40"/>
      <c r="AV163" s="40"/>
      <c r="AW163" s="40"/>
      <c r="AX163" s="40"/>
      <c r="AY163" s="40"/>
      <c r="AZ163" s="40"/>
    </row>
    <row r="164" spans="1:52" s="34" customFormat="1" ht="23.25" customHeight="1">
      <c r="A164" s="161"/>
      <c r="B164" s="161"/>
      <c r="C164" s="161"/>
      <c r="D164" s="161"/>
      <c r="E164" s="161"/>
      <c r="F164" s="161"/>
      <c r="G164" s="161"/>
      <c r="H164" s="161"/>
      <c r="I164" s="161"/>
      <c r="J164" s="161"/>
      <c r="K164" s="161"/>
      <c r="L164" s="161"/>
      <c r="M164" s="161"/>
      <c r="N164" s="161"/>
      <c r="O164" s="161"/>
      <c r="P164" s="161"/>
      <c r="Q164" s="14"/>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3"/>
      <c r="AN164" s="40"/>
      <c r="AO164" s="40"/>
      <c r="AP164" s="40"/>
      <c r="AQ164" s="40"/>
      <c r="AR164" s="40"/>
      <c r="AS164" s="40"/>
      <c r="AT164" s="40"/>
      <c r="AU164" s="40"/>
      <c r="AV164" s="40"/>
      <c r="AW164" s="40"/>
      <c r="AX164" s="40"/>
      <c r="AY164" s="40"/>
      <c r="AZ164" s="40"/>
    </row>
    <row r="165" spans="1:52" s="34" customFormat="1" ht="19.5" customHeight="1">
      <c r="A165" s="161"/>
      <c r="B165" s="161"/>
      <c r="C165" s="161"/>
      <c r="D165" s="161"/>
      <c r="E165" s="161"/>
      <c r="F165" s="161"/>
      <c r="G165" s="161"/>
      <c r="H165" s="161"/>
      <c r="I165" s="161"/>
      <c r="J165" s="161"/>
      <c r="K165" s="161"/>
      <c r="L165" s="161"/>
      <c r="M165" s="161"/>
      <c r="N165" s="161"/>
      <c r="O165" s="161"/>
      <c r="P165" s="161"/>
      <c r="Q165" s="14"/>
      <c r="R165" s="182" t="s">
        <v>39</v>
      </c>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3"/>
      <c r="AN165" s="40"/>
      <c r="AO165" s="40"/>
      <c r="AP165" s="40"/>
      <c r="AQ165" s="40"/>
      <c r="AR165" s="40"/>
      <c r="AS165" s="40"/>
      <c r="AT165" s="40"/>
      <c r="AU165" s="40"/>
      <c r="AV165" s="40"/>
      <c r="AW165" s="40"/>
      <c r="AX165" s="40"/>
      <c r="AY165" s="40"/>
      <c r="AZ165" s="40"/>
    </row>
    <row r="166" spans="1:52" s="34" customFormat="1" ht="15">
      <c r="A166" s="161"/>
      <c r="B166" s="161"/>
      <c r="C166" s="161"/>
      <c r="D166" s="161"/>
      <c r="E166" s="161"/>
      <c r="F166" s="161"/>
      <c r="G166" s="161"/>
      <c r="H166" s="161"/>
      <c r="I166" s="161"/>
      <c r="J166" s="161"/>
      <c r="K166" s="161"/>
      <c r="L166" s="161"/>
      <c r="M166" s="161"/>
      <c r="N166" s="161"/>
      <c r="O166" s="161"/>
      <c r="P166" s="161"/>
      <c r="Q166" s="14"/>
      <c r="R166" s="182">
        <f>A110</f>
        <v>0</v>
      </c>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40"/>
      <c r="AO166" s="40"/>
      <c r="AP166" s="40"/>
      <c r="AQ166" s="40"/>
      <c r="AR166" s="40"/>
      <c r="AS166" s="40"/>
      <c r="AT166" s="40"/>
      <c r="AU166" s="40"/>
      <c r="AV166" s="40"/>
      <c r="AW166" s="40"/>
      <c r="AX166" s="40"/>
      <c r="AY166" s="40"/>
      <c r="AZ166" s="40"/>
    </row>
    <row r="167" spans="1:52" s="34" customFormat="1" ht="30" customHeight="1">
      <c r="A167" s="161"/>
      <c r="B167" s="161"/>
      <c r="C167" s="161"/>
      <c r="D167" s="161"/>
      <c r="E167" s="161"/>
      <c r="F167" s="161"/>
      <c r="G167" s="161"/>
      <c r="H167" s="161"/>
      <c r="I167" s="161"/>
      <c r="J167" s="161"/>
      <c r="K167" s="161"/>
      <c r="L167" s="161"/>
      <c r="M167" s="161"/>
      <c r="N167" s="161"/>
      <c r="O167" s="161"/>
      <c r="P167" s="161"/>
      <c r="Q167" s="14"/>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40"/>
      <c r="AO167" s="40"/>
      <c r="AP167" s="40"/>
      <c r="AQ167" s="40"/>
      <c r="AR167" s="40"/>
      <c r="AS167" s="40"/>
      <c r="AT167" s="40"/>
      <c r="AU167" s="40"/>
      <c r="AV167" s="40"/>
      <c r="AW167" s="40"/>
      <c r="AX167" s="40"/>
      <c r="AY167" s="40"/>
      <c r="AZ167" s="40"/>
    </row>
    <row r="168" spans="1:52" s="34" customFormat="1" ht="15">
      <c r="A168" s="161"/>
      <c r="B168" s="161"/>
      <c r="C168" s="161"/>
      <c r="D168" s="161"/>
      <c r="E168" s="161"/>
      <c r="F168" s="161"/>
      <c r="G168" s="161"/>
      <c r="H168" s="161"/>
      <c r="I168" s="161"/>
      <c r="J168" s="161"/>
      <c r="K168" s="161"/>
      <c r="L168" s="161"/>
      <c r="M168" s="161"/>
      <c r="N168" s="161"/>
      <c r="O168" s="161"/>
      <c r="P168" s="161"/>
      <c r="Q168" s="14"/>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40"/>
      <c r="AO168" s="40"/>
      <c r="AP168" s="40"/>
      <c r="AQ168" s="40"/>
      <c r="AR168" s="40"/>
      <c r="AS168" s="40"/>
      <c r="AT168" s="40"/>
      <c r="AU168" s="40"/>
      <c r="AV168" s="40"/>
      <c r="AW168" s="40"/>
      <c r="AX168" s="40"/>
      <c r="AY168" s="40"/>
      <c r="AZ168" s="40"/>
    </row>
    <row r="169" spans="1:52" s="34" customFormat="1" ht="15">
      <c r="A169" s="14"/>
      <c r="B169" s="14"/>
      <c r="C169" s="14"/>
      <c r="D169" s="14"/>
      <c r="E169" s="14"/>
      <c r="F169" s="14"/>
      <c r="G169" s="14"/>
      <c r="H169" s="14"/>
      <c r="I169" s="14"/>
      <c r="J169" s="14"/>
      <c r="K169" s="14"/>
      <c r="L169" s="14"/>
      <c r="M169" s="14"/>
      <c r="N169" s="14"/>
      <c r="O169" s="14"/>
      <c r="P169" s="14"/>
      <c r="Q169" s="14"/>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40"/>
      <c r="AO169" s="40"/>
      <c r="AP169" s="40"/>
      <c r="AQ169" s="40"/>
      <c r="AR169" s="40"/>
      <c r="AS169" s="40"/>
      <c r="AT169" s="40"/>
      <c r="AU169" s="40"/>
      <c r="AV169" s="40"/>
      <c r="AW169" s="40"/>
      <c r="AX169" s="40"/>
      <c r="AY169" s="40"/>
      <c r="AZ169" s="40"/>
    </row>
    <row r="170" spans="1:52" s="34" customFormat="1" ht="15">
      <c r="A170" s="14"/>
      <c r="B170" s="14"/>
      <c r="C170" s="14"/>
      <c r="D170" s="14"/>
      <c r="E170" s="14"/>
      <c r="F170" s="14"/>
      <c r="G170" s="14"/>
      <c r="H170" s="14"/>
      <c r="I170" s="14"/>
      <c r="J170" s="14"/>
      <c r="K170" s="14"/>
      <c r="L170" s="14"/>
      <c r="M170" s="14"/>
      <c r="N170" s="174" t="s">
        <v>2</v>
      </c>
      <c r="O170" s="174"/>
      <c r="P170" s="174"/>
      <c r="Q170" s="174"/>
      <c r="R170" s="174"/>
      <c r="S170" s="110" t="str">
        <f>V46</f>
        <v>Р/ПЗ</v>
      </c>
      <c r="T170" s="110"/>
      <c r="U170" s="110"/>
      <c r="V170" s="110"/>
      <c r="W170" s="110"/>
      <c r="X170" s="110"/>
      <c r="Y170" s="110"/>
      <c r="Z170" s="110"/>
      <c r="AA170" s="110"/>
      <c r="AB170" s="110"/>
      <c r="AC170" s="14"/>
      <c r="AD170" s="14"/>
      <c r="AE170" s="14"/>
      <c r="AF170" s="14"/>
      <c r="AG170" s="14"/>
      <c r="AH170" s="14"/>
      <c r="AI170" s="14"/>
      <c r="AJ170" s="14"/>
      <c r="AK170" s="14"/>
      <c r="AL170" s="14"/>
      <c r="AM170" s="13"/>
      <c r="AN170" s="40"/>
      <c r="AO170" s="40"/>
      <c r="AP170" s="40"/>
      <c r="AQ170" s="40"/>
      <c r="AR170" s="40"/>
      <c r="AS170" s="40"/>
      <c r="AT170" s="40"/>
      <c r="AU170" s="40"/>
      <c r="AV170" s="40"/>
      <c r="AW170" s="40"/>
      <c r="AX170" s="40"/>
      <c r="AY170" s="40"/>
      <c r="AZ170" s="40"/>
    </row>
    <row r="171" spans="1:52" s="34" customFormat="1" ht="21" customHeight="1">
      <c r="A171" s="14"/>
      <c r="B171" s="14"/>
      <c r="C171" s="14"/>
      <c r="D171" s="14"/>
      <c r="E171" s="14"/>
      <c r="F171" s="14"/>
      <c r="G171" s="14"/>
      <c r="H171" s="14"/>
      <c r="I171" s="14"/>
      <c r="J171" s="14"/>
      <c r="K171" s="14"/>
      <c r="L171" s="14"/>
      <c r="M171" s="13"/>
      <c r="N171" s="17" t="s">
        <v>3</v>
      </c>
      <c r="O171" s="14"/>
      <c r="P171" s="14"/>
      <c r="Q171" s="14"/>
      <c r="R171" s="14"/>
      <c r="S171" s="15"/>
      <c r="T171" s="15"/>
      <c r="U171" s="14"/>
      <c r="V171" s="14"/>
      <c r="W171" s="14"/>
      <c r="X171" s="14"/>
      <c r="Y171" s="14"/>
      <c r="Z171" s="14"/>
      <c r="AA171" s="14"/>
      <c r="AB171" s="14"/>
      <c r="AC171" s="14"/>
      <c r="AD171" s="14"/>
      <c r="AE171" s="14"/>
      <c r="AF171" s="14"/>
      <c r="AG171" s="14"/>
      <c r="AH171" s="14"/>
      <c r="AI171" s="14"/>
      <c r="AJ171" s="14"/>
      <c r="AK171" s="14"/>
      <c r="AL171" s="14"/>
      <c r="AM171" s="13"/>
      <c r="AN171" s="40"/>
      <c r="AO171" s="40"/>
      <c r="AP171" s="40"/>
      <c r="AQ171" s="40"/>
      <c r="AR171" s="40"/>
      <c r="AS171" s="40"/>
      <c r="AT171" s="40"/>
      <c r="AU171" s="40"/>
      <c r="AV171" s="40"/>
      <c r="AW171" s="40"/>
      <c r="AX171" s="40"/>
      <c r="AY171" s="40"/>
      <c r="AZ171" s="40"/>
    </row>
    <row r="172" spans="1:52" s="34" customFormat="1" ht="15" customHeight="1">
      <c r="A172" s="18"/>
      <c r="B172" s="158" t="s">
        <v>52</v>
      </c>
      <c r="C172" s="158"/>
      <c r="D172" s="158"/>
      <c r="E172" s="158"/>
      <c r="F172" s="158"/>
      <c r="G172" s="158"/>
      <c r="H172" s="158"/>
      <c r="I172" s="158"/>
      <c r="J172" s="158"/>
      <c r="K172" s="158"/>
      <c r="L172" s="175" t="str">
        <f>V46</f>
        <v>Р/ПЗ</v>
      </c>
      <c r="M172" s="175"/>
      <c r="N172" s="175"/>
      <c r="O172" s="175"/>
      <c r="P172" s="175"/>
      <c r="Q172" s="175"/>
      <c r="R172" s="175"/>
      <c r="S172" s="175"/>
      <c r="T172" s="175"/>
      <c r="U172" s="14" t="s">
        <v>6</v>
      </c>
      <c r="V172" s="14"/>
      <c r="W172" s="176">
        <f>AD48</f>
        <v>0</v>
      </c>
      <c r="X172" s="176"/>
      <c r="Y172" s="176"/>
      <c r="Z172" s="176"/>
      <c r="AA172" s="176"/>
      <c r="AB172" s="176"/>
      <c r="AC172" s="35" t="str">
        <f>AJ48</f>
        <v> г.</v>
      </c>
      <c r="AD172" s="14"/>
      <c r="AE172" s="14"/>
      <c r="AF172" s="14"/>
      <c r="AG172" s="14"/>
      <c r="AH172" s="14"/>
      <c r="AI172" s="14"/>
      <c r="AJ172" s="14"/>
      <c r="AK172" s="14"/>
      <c r="AL172" s="14"/>
      <c r="AM172" s="13"/>
      <c r="AN172" s="40"/>
      <c r="AO172" s="40"/>
      <c r="AP172" s="40"/>
      <c r="AQ172" s="40"/>
      <c r="AR172" s="40"/>
      <c r="AS172" s="40"/>
      <c r="AT172" s="40"/>
      <c r="AU172" s="40"/>
      <c r="AV172" s="40"/>
      <c r="AW172" s="40"/>
      <c r="AX172" s="40"/>
      <c r="AY172" s="40"/>
      <c r="AZ172" s="40"/>
    </row>
    <row r="173" spans="1:52" s="34" customFormat="1" ht="18.75" customHeight="1">
      <c r="A173" s="17" t="s">
        <v>4</v>
      </c>
      <c r="B173" s="177"/>
      <c r="C173" s="177"/>
      <c r="D173" s="17" t="s">
        <v>4</v>
      </c>
      <c r="E173" s="178"/>
      <c r="F173" s="178"/>
      <c r="G173" s="178"/>
      <c r="H173" s="178"/>
      <c r="I173" s="178"/>
      <c r="J173" s="178"/>
      <c r="K173" s="178"/>
      <c r="L173" s="39" t="s">
        <v>5</v>
      </c>
      <c r="M173" s="14"/>
      <c r="N173" s="14"/>
      <c r="O173" s="36"/>
      <c r="P173" s="36"/>
      <c r="Q173" s="36"/>
      <c r="R173" s="36"/>
      <c r="S173" s="36"/>
      <c r="T173" s="36"/>
      <c r="U173" s="14"/>
      <c r="V173" s="14"/>
      <c r="W173" s="30"/>
      <c r="X173" s="30"/>
      <c r="Y173" s="30"/>
      <c r="Z173" s="30"/>
      <c r="AA173" s="30"/>
      <c r="AB173" s="30"/>
      <c r="AC173" s="30"/>
      <c r="AD173" s="14"/>
      <c r="AE173" s="14"/>
      <c r="AF173" s="14"/>
      <c r="AG173" s="14"/>
      <c r="AH173" s="14"/>
      <c r="AI173" s="14"/>
      <c r="AJ173" s="14"/>
      <c r="AK173" s="14"/>
      <c r="AL173" s="14"/>
      <c r="AM173" s="13"/>
      <c r="AN173" s="40"/>
      <c r="AO173" s="40"/>
      <c r="AP173" s="40"/>
      <c r="AQ173" s="40"/>
      <c r="AR173" s="40"/>
      <c r="AS173" s="40"/>
      <c r="AT173" s="40"/>
      <c r="AU173" s="40"/>
      <c r="AV173" s="40"/>
      <c r="AW173" s="40"/>
      <c r="AX173" s="40"/>
      <c r="AY173" s="40"/>
      <c r="AZ173" s="40"/>
    </row>
    <row r="174" spans="1:52" s="34" customFormat="1" ht="33" customHeight="1">
      <c r="A174" s="129" t="s">
        <v>57</v>
      </c>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
      <c r="AN174" s="40"/>
      <c r="AO174" s="40"/>
      <c r="AP174" s="40"/>
      <c r="AQ174" s="40"/>
      <c r="AR174" s="40"/>
      <c r="AS174" s="40"/>
      <c r="AT174" s="40"/>
      <c r="AU174" s="40"/>
      <c r="AV174" s="40"/>
      <c r="AW174" s="40"/>
      <c r="AX174" s="40"/>
      <c r="AY174" s="40"/>
      <c r="AZ174" s="40"/>
    </row>
    <row r="175" spans="1:52" s="34" customFormat="1" ht="15">
      <c r="A175" s="14"/>
      <c r="B175" s="14"/>
      <c r="C175" s="14"/>
      <c r="D175" s="14"/>
      <c r="E175" s="14"/>
      <c r="F175" s="14"/>
      <c r="G175" s="14"/>
      <c r="H175" s="14"/>
      <c r="I175" s="14"/>
      <c r="J175" s="14"/>
      <c r="K175" s="14"/>
      <c r="L175" s="14"/>
      <c r="M175" s="14"/>
      <c r="N175" s="14"/>
      <c r="O175" s="14"/>
      <c r="P175" s="14"/>
      <c r="Q175" s="14"/>
      <c r="R175" s="14"/>
      <c r="S175" s="15"/>
      <c r="T175" s="15"/>
      <c r="U175" s="14"/>
      <c r="V175" s="14"/>
      <c r="W175" s="14"/>
      <c r="X175" s="14"/>
      <c r="Y175" s="14"/>
      <c r="Z175" s="14"/>
      <c r="AA175" s="14"/>
      <c r="AB175" s="14"/>
      <c r="AC175" s="14"/>
      <c r="AD175" s="14"/>
      <c r="AE175" s="14"/>
      <c r="AF175" s="14"/>
      <c r="AG175" s="14"/>
      <c r="AH175" s="14"/>
      <c r="AI175" s="14"/>
      <c r="AJ175" s="14"/>
      <c r="AK175" s="14"/>
      <c r="AL175" s="14"/>
      <c r="AM175" s="13"/>
      <c r="AN175" s="40"/>
      <c r="AO175" s="40"/>
      <c r="AP175" s="40"/>
      <c r="AQ175" s="40"/>
      <c r="AR175" s="40"/>
      <c r="AS175" s="40"/>
      <c r="AT175" s="40"/>
      <c r="AU175" s="40"/>
      <c r="AV175" s="40"/>
      <c r="AW175" s="40"/>
      <c r="AX175" s="40"/>
      <c r="AY175" s="40"/>
      <c r="AZ175" s="40"/>
    </row>
    <row r="176" spans="1:52" s="34" customFormat="1" ht="60.75" customHeight="1">
      <c r="A176" s="130" t="s">
        <v>103</v>
      </c>
      <c r="B176" s="131"/>
      <c r="C176" s="132"/>
      <c r="D176" s="148" t="s">
        <v>7</v>
      </c>
      <c r="E176" s="149"/>
      <c r="F176" s="149"/>
      <c r="G176" s="149"/>
      <c r="H176" s="149"/>
      <c r="I176" s="149"/>
      <c r="J176" s="149"/>
      <c r="K176" s="149"/>
      <c r="L176" s="149"/>
      <c r="M176" s="149"/>
      <c r="N176" s="149"/>
      <c r="O176" s="149"/>
      <c r="P176" s="149"/>
      <c r="Q176" s="149"/>
      <c r="R176" s="149"/>
      <c r="S176" s="149"/>
      <c r="T176" s="149"/>
      <c r="U176" s="149"/>
      <c r="V176" s="149"/>
      <c r="W176" s="150"/>
      <c r="X176" s="135" t="s">
        <v>114</v>
      </c>
      <c r="Y176" s="136"/>
      <c r="Z176" s="137"/>
      <c r="AA176" s="135" t="s">
        <v>115</v>
      </c>
      <c r="AB176" s="136"/>
      <c r="AC176" s="137"/>
      <c r="AD176" s="135" t="s">
        <v>54</v>
      </c>
      <c r="AE176" s="136"/>
      <c r="AF176" s="137"/>
      <c r="AG176" s="135" t="s">
        <v>55</v>
      </c>
      <c r="AH176" s="136"/>
      <c r="AI176" s="137"/>
      <c r="AJ176" s="135" t="s">
        <v>56</v>
      </c>
      <c r="AK176" s="136"/>
      <c r="AL176" s="137"/>
      <c r="AM176" s="13"/>
      <c r="AN176" s="40"/>
      <c r="AO176" s="40"/>
      <c r="AP176" s="40"/>
      <c r="AQ176" s="40"/>
      <c r="AR176" s="40"/>
      <c r="AS176" s="40"/>
      <c r="AT176" s="40"/>
      <c r="AU176" s="40"/>
      <c r="AV176" s="40"/>
      <c r="AW176" s="40"/>
      <c r="AX176" s="40"/>
      <c r="AY176" s="40"/>
      <c r="AZ176" s="40"/>
    </row>
    <row r="177" spans="1:52" s="34" customFormat="1" ht="60" customHeight="1">
      <c r="A177" s="114">
        <v>1</v>
      </c>
      <c r="B177" s="115"/>
      <c r="C177" s="116"/>
      <c r="D177" s="123" t="s">
        <v>228</v>
      </c>
      <c r="E177" s="124"/>
      <c r="F177" s="124"/>
      <c r="G177" s="124"/>
      <c r="H177" s="124"/>
      <c r="I177" s="124"/>
      <c r="J177" s="124"/>
      <c r="K177" s="124"/>
      <c r="L177" s="124"/>
      <c r="M177" s="124"/>
      <c r="N177" s="124"/>
      <c r="O177" s="124"/>
      <c r="P177" s="124"/>
      <c r="Q177" s="124"/>
      <c r="R177" s="124"/>
      <c r="S177" s="124"/>
      <c r="T177" s="124"/>
      <c r="U177" s="124"/>
      <c r="V177" s="124"/>
      <c r="W177" s="125"/>
      <c r="X177" s="120">
        <f>AG145</f>
        <v>1</v>
      </c>
      <c r="Y177" s="120"/>
      <c r="Z177" s="120"/>
      <c r="AA177" s="109">
        <f>AG144</f>
        <v>20.35</v>
      </c>
      <c r="AB177" s="109"/>
      <c r="AC177" s="109"/>
      <c r="AD177" s="109">
        <f>X177*AA177</f>
        <v>20.35</v>
      </c>
      <c r="AE177" s="109"/>
      <c r="AF177" s="109"/>
      <c r="AG177" s="109">
        <f>ROUND(AD177*0.2,2)</f>
        <v>4.07</v>
      </c>
      <c r="AH177" s="109"/>
      <c r="AI177" s="109"/>
      <c r="AJ177" s="109">
        <f>AD177+AG177</f>
        <v>24.42</v>
      </c>
      <c r="AK177" s="109"/>
      <c r="AL177" s="109"/>
      <c r="AM177" s="13"/>
      <c r="AN177" s="40"/>
      <c r="AO177" s="40"/>
      <c r="AP177" s="40"/>
      <c r="AQ177" s="40"/>
      <c r="AR177" s="40"/>
      <c r="AS177" s="40"/>
      <c r="AT177" s="40"/>
      <c r="AU177" s="40"/>
      <c r="AV177" s="40"/>
      <c r="AW177" s="40"/>
      <c r="AX177" s="40"/>
      <c r="AY177" s="40"/>
      <c r="AZ177" s="40"/>
    </row>
    <row r="178" spans="1:52" s="34" customFormat="1" ht="35.25" customHeight="1">
      <c r="A178" s="117"/>
      <c r="B178" s="118"/>
      <c r="C178" s="119"/>
      <c r="D178" s="126" t="str">
        <f>CONCATENATE(B14," на право проведения проверки знаний  ")</f>
        <v> на право проведения проверки знаний  </v>
      </c>
      <c r="E178" s="127"/>
      <c r="F178" s="127"/>
      <c r="G178" s="127"/>
      <c r="H178" s="127"/>
      <c r="I178" s="127"/>
      <c r="J178" s="127"/>
      <c r="K178" s="127"/>
      <c r="L178" s="127"/>
      <c r="M178" s="127"/>
      <c r="N178" s="127"/>
      <c r="O178" s="127"/>
      <c r="P178" s="127"/>
      <c r="Q178" s="127"/>
      <c r="R178" s="127"/>
      <c r="S178" s="127"/>
      <c r="T178" s="127"/>
      <c r="U178" s="127"/>
      <c r="V178" s="127"/>
      <c r="W178" s="128"/>
      <c r="X178" s="120"/>
      <c r="Y178" s="120"/>
      <c r="Z178" s="120"/>
      <c r="AA178" s="109"/>
      <c r="AB178" s="109"/>
      <c r="AC178" s="109"/>
      <c r="AD178" s="109"/>
      <c r="AE178" s="109"/>
      <c r="AF178" s="109"/>
      <c r="AG178" s="109"/>
      <c r="AH178" s="109"/>
      <c r="AI178" s="109"/>
      <c r="AJ178" s="109"/>
      <c r="AK178" s="109"/>
      <c r="AL178" s="109"/>
      <c r="AM178" s="13"/>
      <c r="AN178" s="40"/>
      <c r="AO178" s="40"/>
      <c r="AP178" s="40"/>
      <c r="AQ178" s="40"/>
      <c r="AR178" s="40"/>
      <c r="AS178" s="40"/>
      <c r="AT178" s="40"/>
      <c r="AU178" s="40"/>
      <c r="AV178" s="40"/>
      <c r="AW178" s="40"/>
      <c r="AX178" s="40"/>
      <c r="AY178" s="40"/>
      <c r="AZ178" s="40"/>
    </row>
    <row r="179" spans="1:52" s="34" customFormat="1" ht="15.75" thickBot="1">
      <c r="A179" s="14"/>
      <c r="B179" s="14"/>
      <c r="C179" s="14"/>
      <c r="D179" s="14"/>
      <c r="E179" s="14"/>
      <c r="F179" s="14"/>
      <c r="G179" s="14"/>
      <c r="H179" s="14"/>
      <c r="I179" s="14"/>
      <c r="J179" s="14"/>
      <c r="K179" s="14"/>
      <c r="L179" s="14"/>
      <c r="M179" s="14"/>
      <c r="N179" s="14"/>
      <c r="O179" s="14"/>
      <c r="P179" s="14"/>
      <c r="Q179" s="14"/>
      <c r="R179" s="14"/>
      <c r="S179" s="15"/>
      <c r="T179" s="14"/>
      <c r="U179" s="14"/>
      <c r="V179" s="14"/>
      <c r="W179" s="14"/>
      <c r="X179" s="19" t="s">
        <v>8</v>
      </c>
      <c r="Y179" s="14"/>
      <c r="Z179" s="14"/>
      <c r="AA179" s="31"/>
      <c r="AB179" s="31"/>
      <c r="AC179" s="31"/>
      <c r="AD179" s="154">
        <f>SUMIF(AD177:AF177,"&gt;0",AD177:AF177)</f>
        <v>20.35</v>
      </c>
      <c r="AE179" s="154"/>
      <c r="AF179" s="154"/>
      <c r="AG179" s="154">
        <f>SUMIF(AG177:AI177,"&gt;0",AG177:AI177)</f>
        <v>4.07</v>
      </c>
      <c r="AH179" s="154"/>
      <c r="AI179" s="154"/>
      <c r="AJ179" s="171">
        <f>SUMIF(AJ177:AL177,"&gt;0",AJ177:AL177)</f>
        <v>24.42</v>
      </c>
      <c r="AK179" s="172"/>
      <c r="AL179" s="173"/>
      <c r="AM179" s="13"/>
      <c r="AN179" s="40"/>
      <c r="AO179" s="40"/>
      <c r="AP179" s="40"/>
      <c r="AQ179" s="40"/>
      <c r="AR179" s="40"/>
      <c r="AS179" s="40"/>
      <c r="AT179" s="40"/>
      <c r="AU179" s="40"/>
      <c r="AV179" s="40"/>
      <c r="AW179" s="40"/>
      <c r="AX179" s="40"/>
      <c r="AY179" s="40"/>
      <c r="AZ179" s="40"/>
    </row>
    <row r="180" spans="1:52" s="34" customFormat="1" ht="15">
      <c r="A180" s="164" t="s">
        <v>58</v>
      </c>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3"/>
      <c r="AN180" s="40"/>
      <c r="AO180" s="40"/>
      <c r="AP180" s="40"/>
      <c r="AQ180" s="40"/>
      <c r="AR180" s="40"/>
      <c r="AS180" s="40"/>
      <c r="AT180" s="40"/>
      <c r="AU180" s="40"/>
      <c r="AV180" s="40"/>
      <c r="AW180" s="40"/>
      <c r="AX180" s="40"/>
      <c r="AY180" s="40"/>
      <c r="AZ180" s="40"/>
    </row>
    <row r="181" spans="1:52" s="34" customFormat="1" ht="15">
      <c r="A181" s="164" t="s">
        <v>53</v>
      </c>
      <c r="B181" s="164"/>
      <c r="C181" s="164"/>
      <c r="D181" s="164"/>
      <c r="E181" s="164"/>
      <c r="F181" s="164"/>
      <c r="G181" s="164"/>
      <c r="H181" s="159" t="str">
        <f>SUBSTITUTE(PROPER(INDEX(n_4,MID(TEXT(AJ179,n0),1,1)+1)&amp;INDEX(n0x,MID(TEXT(AJ179,n0),2,1)+1,MID(TEXT(AJ179,n0),3,1)+1)&amp;IF(-MID(TEXT(AJ179,n0),1,3),"миллиард"&amp;VLOOKUP(MID(TEXT(AJ179,n0),3,1)*AND(MID(TEXT(AJ179,n0),2,1)-1),мил,2),"")&amp;INDEX(n_4,MID(TEXT(AJ179,n0),4,1)+1)&amp;INDEX(n0x,MID(TEXT(AJ179,n0),5,1)+1,MID(TEXT(AJ179,n0),6,1)+1)&amp;IF(-MID(TEXT(AJ179,n0),4,3),"миллион"&amp;VLOOKUP(MID(TEXT(AJ179,n0),6,1)*AND(MID(TEXT(AJ179,n0),5,1)-1),мил,2),"")&amp;INDEX(n_4,MID(TEXT(AJ179,n0),7,1)+1)&amp;INDEX(n1x,MID(TEXT(AJ179,n0),8,1)+1,MID(TEXT(AJ179,n0),9,1)+1)&amp;IF(-MID(TEXT(AJ179,n0),7,3),VLOOKUP(MID(TEXT(AJ179,n0),9,1)*AND(MID(TEXT(AJ179,n0),8,1)-1),тыс,2),"")&amp;INDEX(n_4,MID(TEXT(AJ179,n0),10,1)+1)&amp;INDEX(n0x,MID(TEXT(AJ179,n0),11,1)+1,MID(TEXT(AJ179,n0),12,1)+1)),"z"," ")&amp;IF(TRUNC(TEXT(AJ179,n0)),"","Ноль ")&amp;"рубл"&amp;VLOOKUP(MOD(MAX(MOD(MID(TEXT(AJ179,n0),11,2)-11,100),9),10),{0,"ь ";1,"я ";4,"ей "},2)&amp;RIGHT(TEXT(AJ179,n0),2)&amp;" копе"&amp;VLOOKUP(MOD(MAX(MOD(RIGHT(TEXT(AJ179,n0),2)-11,100),9),10),{0,"йка";1,"йки";4,"ек"},2)</f>
        <v>Двадцать четыре рубля 42 копейки</v>
      </c>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3"/>
      <c r="AN181" s="40"/>
      <c r="AO181" s="40"/>
      <c r="AP181" s="40"/>
      <c r="AQ181" s="40"/>
      <c r="AR181" s="40"/>
      <c r="AS181" s="40"/>
      <c r="AT181" s="40"/>
      <c r="AU181" s="40"/>
      <c r="AV181" s="40"/>
      <c r="AW181" s="40"/>
      <c r="AX181" s="40"/>
      <c r="AY181" s="40"/>
      <c r="AZ181" s="40"/>
    </row>
    <row r="182" spans="1:52" s="34" customFormat="1" ht="15" customHeight="1">
      <c r="A182" s="14" t="s">
        <v>18</v>
      </c>
      <c r="B182" s="14"/>
      <c r="C182" s="14"/>
      <c r="D182" s="14"/>
      <c r="E182" s="14"/>
      <c r="F182" s="14"/>
      <c r="G182" s="14"/>
      <c r="H182" s="160" t="str">
        <f>SUBSTITUTE(PROPER(INDEX(n_4,MID(TEXT(AG179,n0),1,1)+1)&amp;INDEX(n0x,MID(TEXT(AG179,n0),2,1)+1,MID(TEXT(AG179,n0),3,1)+1)&amp;IF(-MID(TEXT(AG179,n0),1,3),"миллиард"&amp;VLOOKUP(MID(TEXT(AG179,n0),3,1)*AND(MID(TEXT(AG179,n0),2,1)-1),мил,2),"")&amp;INDEX(n_4,MID(TEXT(AG179,n0),4,1)+1)&amp;INDEX(n0x,MID(TEXT(AG179,n0),5,1)+1,MID(TEXT(AG179,n0),6,1)+1)&amp;IF(-MID(TEXT(AG179,n0),4,3),"миллион"&amp;VLOOKUP(MID(TEXT(AG179,n0),6,1)*AND(MID(TEXT(AG179,n0),5,1)-1),мил,2),"")&amp;INDEX(n_4,MID(TEXT(AG179,n0),7,1)+1)&amp;INDEX(n1x,MID(TEXT(AG179,n0),8,1)+1,MID(TEXT(AG179,n0),9,1)+1)&amp;IF(-MID(TEXT(AG179,n0),7,3),VLOOKUP(MID(TEXT(AG179,n0),9,1)*AND(MID(TEXT(AG179,n0),8,1)-1),тыс,2),"")&amp;INDEX(n_4,MID(TEXT(AG179,n0),10,1)+1)&amp;INDEX(n0x,MID(TEXT(AG179,n0),11,1)+1,MID(TEXT(AG179,n0),12,1)+1)),"z"," ")&amp;IF(TRUNC(TEXT(AG179,n0)),"","Ноль ")&amp;"рубл"&amp;VLOOKUP(MOD(MAX(MOD(MID(TEXT(AG179,n0),11,2)-11,100),9),10),{0,"ь ";1,"я ";4,"ей "},2)&amp;RIGHT(TEXT(AG179,n0),2)&amp;" копе"&amp;VLOOKUP(MOD(MAX(MOD(RIGHT(TEXT(AG179,n0),2)-11,100),9),10),{0,"йка";1,"йки";4,"ек"},2)</f>
        <v>Четыре рубля 07 копеек</v>
      </c>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3"/>
      <c r="AN182" s="40"/>
      <c r="AO182" s="40"/>
      <c r="AP182" s="40"/>
      <c r="AQ182" s="40"/>
      <c r="AR182" s="40"/>
      <c r="AS182" s="40"/>
      <c r="AT182" s="40"/>
      <c r="AU182" s="40"/>
      <c r="AV182" s="40"/>
      <c r="AW182" s="40"/>
      <c r="AX182" s="40"/>
      <c r="AY182" s="40"/>
      <c r="AZ182" s="40"/>
    </row>
    <row r="183" spans="1:52" s="34" customFormat="1" ht="15">
      <c r="A183" s="164" t="s">
        <v>75</v>
      </c>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3"/>
      <c r="AN183" s="40"/>
      <c r="AO183" s="40"/>
      <c r="AP183" s="40"/>
      <c r="AQ183" s="40"/>
      <c r="AR183" s="40"/>
      <c r="AS183" s="40"/>
      <c r="AT183" s="40"/>
      <c r="AU183" s="40"/>
      <c r="AV183" s="40"/>
      <c r="AW183" s="40"/>
      <c r="AX183" s="40"/>
      <c r="AY183" s="40"/>
      <c r="AZ183" s="40"/>
    </row>
    <row r="184" spans="1:52" s="34" customFormat="1" ht="15">
      <c r="A184" s="164" t="s">
        <v>59</v>
      </c>
      <c r="B184" s="164"/>
      <c r="C184" s="164"/>
      <c r="D184" s="164"/>
      <c r="E184" s="164"/>
      <c r="F184" s="164"/>
      <c r="G184" s="164"/>
      <c r="H184" s="164"/>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40"/>
      <c r="AN184" s="40"/>
      <c r="AO184" s="40"/>
      <c r="AP184" s="40"/>
      <c r="AQ184" s="40"/>
      <c r="AR184" s="40"/>
      <c r="AS184" s="40"/>
      <c r="AT184" s="40"/>
      <c r="AU184" s="40"/>
      <c r="AV184" s="40"/>
      <c r="AW184" s="40"/>
      <c r="AX184" s="40"/>
      <c r="AY184" s="40"/>
      <c r="AZ184" s="40"/>
    </row>
    <row r="185" spans="1:52" s="34" customFormat="1" ht="15">
      <c r="A185" s="14"/>
      <c r="B185" s="14"/>
      <c r="C185" s="14"/>
      <c r="D185" s="14"/>
      <c r="E185" s="14"/>
      <c r="F185" s="14"/>
      <c r="G185" s="14"/>
      <c r="H185" s="14"/>
      <c r="I185" s="14"/>
      <c r="J185" s="14"/>
      <c r="K185" s="14"/>
      <c r="L185" s="14"/>
      <c r="M185" s="14"/>
      <c r="N185" s="14"/>
      <c r="O185" s="14"/>
      <c r="P185" s="14"/>
      <c r="Q185" s="14"/>
      <c r="R185" s="14"/>
      <c r="S185" s="15"/>
      <c r="T185" s="15"/>
      <c r="U185" s="14"/>
      <c r="V185" s="14"/>
      <c r="W185" s="14"/>
      <c r="X185" s="14"/>
      <c r="Y185" s="14"/>
      <c r="Z185" s="14"/>
      <c r="AA185" s="14"/>
      <c r="AB185" s="14"/>
      <c r="AC185" s="14"/>
      <c r="AD185" s="14"/>
      <c r="AE185" s="14"/>
      <c r="AF185" s="14"/>
      <c r="AG185" s="14"/>
      <c r="AH185" s="14"/>
      <c r="AI185" s="14"/>
      <c r="AJ185" s="14"/>
      <c r="AK185" s="14"/>
      <c r="AL185" s="14"/>
      <c r="AM185" s="13"/>
      <c r="AN185" s="40"/>
      <c r="AO185" s="40"/>
      <c r="AP185" s="40"/>
      <c r="AQ185" s="40"/>
      <c r="AR185" s="40"/>
      <c r="AS185" s="40"/>
      <c r="AT185" s="40"/>
      <c r="AU185" s="40"/>
      <c r="AV185" s="40"/>
      <c r="AW185" s="40"/>
      <c r="AX185" s="40"/>
      <c r="AY185" s="40"/>
      <c r="AZ185" s="40"/>
    </row>
    <row r="186" spans="1:52" s="34" customFormat="1" ht="4.5" customHeight="1">
      <c r="A186" s="14"/>
      <c r="B186" s="14"/>
      <c r="C186" s="14"/>
      <c r="D186" s="14"/>
      <c r="E186" s="14"/>
      <c r="F186" s="14"/>
      <c r="G186" s="14"/>
      <c r="H186" s="14"/>
      <c r="I186" s="14"/>
      <c r="J186" s="14"/>
      <c r="K186" s="14"/>
      <c r="L186" s="14"/>
      <c r="M186" s="14"/>
      <c r="N186" s="14"/>
      <c r="O186" s="14"/>
      <c r="P186" s="14"/>
      <c r="Q186" s="14"/>
      <c r="R186" s="14"/>
      <c r="S186" s="15"/>
      <c r="T186" s="15"/>
      <c r="U186" s="14"/>
      <c r="V186" s="14"/>
      <c r="W186" s="14"/>
      <c r="X186" s="14"/>
      <c r="Y186" s="14"/>
      <c r="Z186" s="14"/>
      <c r="AA186" s="14"/>
      <c r="AB186" s="14"/>
      <c r="AC186" s="14"/>
      <c r="AD186" s="14"/>
      <c r="AE186" s="14"/>
      <c r="AF186" s="14"/>
      <c r="AG186" s="14"/>
      <c r="AH186" s="14"/>
      <c r="AI186" s="14"/>
      <c r="AJ186" s="14"/>
      <c r="AK186" s="14"/>
      <c r="AL186" s="14"/>
      <c r="AM186" s="13"/>
      <c r="AN186" s="40"/>
      <c r="AO186" s="40"/>
      <c r="AP186" s="40"/>
      <c r="AQ186" s="40"/>
      <c r="AR186" s="40"/>
      <c r="AS186" s="40"/>
      <c r="AT186" s="40"/>
      <c r="AU186" s="40"/>
      <c r="AV186" s="40"/>
      <c r="AW186" s="40"/>
      <c r="AX186" s="40"/>
      <c r="AY186" s="40"/>
      <c r="AZ186" s="40"/>
    </row>
    <row r="187" spans="1:52" s="34" customFormat="1" ht="15">
      <c r="A187" s="14"/>
      <c r="B187" s="14"/>
      <c r="C187" s="14"/>
      <c r="D187" s="14"/>
      <c r="E187" s="14"/>
      <c r="F187" s="17" t="s">
        <v>0</v>
      </c>
      <c r="G187" s="14"/>
      <c r="H187" s="14"/>
      <c r="I187" s="14"/>
      <c r="J187" s="14"/>
      <c r="K187" s="14"/>
      <c r="L187" s="14"/>
      <c r="M187" s="14"/>
      <c r="N187" s="14"/>
      <c r="O187" s="14"/>
      <c r="P187" s="14"/>
      <c r="Q187" s="14"/>
      <c r="R187" s="14"/>
      <c r="S187" s="15"/>
      <c r="T187" s="15"/>
      <c r="U187" s="14"/>
      <c r="V187" s="14"/>
      <c r="W187" s="14"/>
      <c r="X187" s="14"/>
      <c r="Y187" s="17" t="s">
        <v>1</v>
      </c>
      <c r="Z187" s="14"/>
      <c r="AA187" s="14"/>
      <c r="AB187" s="14"/>
      <c r="AC187" s="14"/>
      <c r="AD187" s="14"/>
      <c r="AE187" s="14"/>
      <c r="AF187" s="14"/>
      <c r="AG187" s="14"/>
      <c r="AH187" s="14"/>
      <c r="AI187" s="14"/>
      <c r="AJ187" s="14"/>
      <c r="AK187" s="14"/>
      <c r="AL187" s="14"/>
      <c r="AM187" s="13"/>
      <c r="AN187" s="40"/>
      <c r="AO187" s="40"/>
      <c r="AP187" s="40"/>
      <c r="AQ187" s="40"/>
      <c r="AR187" s="40"/>
      <c r="AS187" s="40"/>
      <c r="AT187" s="40"/>
      <c r="AU187" s="40"/>
      <c r="AV187" s="40"/>
      <c r="AW187" s="40"/>
      <c r="AX187" s="40"/>
      <c r="AY187" s="40"/>
      <c r="AZ187" s="40"/>
    </row>
    <row r="188" spans="1:52" s="34" customFormat="1" ht="15">
      <c r="A188" s="166" t="str">
        <f>T115</f>
        <v>Начальник Брестского областного 
управления Госпромнадзора
___________________________ И.Г.Калишук</v>
      </c>
      <c r="B188" s="166"/>
      <c r="C188" s="166"/>
      <c r="D188" s="166"/>
      <c r="E188" s="166"/>
      <c r="F188" s="166"/>
      <c r="G188" s="166"/>
      <c r="H188" s="166"/>
      <c r="I188" s="166"/>
      <c r="J188" s="166"/>
      <c r="K188" s="166"/>
      <c r="L188" s="166"/>
      <c r="M188" s="166"/>
      <c r="N188" s="166"/>
      <c r="O188" s="166"/>
      <c r="P188" s="166"/>
      <c r="Q188" s="166"/>
      <c r="R188" s="166"/>
      <c r="S188" s="166"/>
      <c r="T188" s="15"/>
      <c r="U188" s="14"/>
      <c r="V188" s="167">
        <f>A114</f>
        <v>0</v>
      </c>
      <c r="W188" s="167"/>
      <c r="X188" s="167"/>
      <c r="Y188" s="167"/>
      <c r="Z188" s="167"/>
      <c r="AA188" s="167"/>
      <c r="AB188" s="167"/>
      <c r="AC188" s="167"/>
      <c r="AD188" s="167"/>
      <c r="AE188" s="167"/>
      <c r="AF188" s="167"/>
      <c r="AG188" s="167"/>
      <c r="AH188" s="167"/>
      <c r="AI188" s="167"/>
      <c r="AJ188" s="167"/>
      <c r="AK188" s="167"/>
      <c r="AL188" s="167"/>
      <c r="AM188" s="13"/>
      <c r="AN188" s="40"/>
      <c r="AO188" s="40"/>
      <c r="AP188" s="40"/>
      <c r="AQ188" s="40"/>
      <c r="AR188" s="40"/>
      <c r="AS188" s="40"/>
      <c r="AT188" s="40"/>
      <c r="AU188" s="40"/>
      <c r="AV188" s="40"/>
      <c r="AW188" s="40"/>
      <c r="AX188" s="40"/>
      <c r="AY188" s="40"/>
      <c r="AZ188" s="40"/>
    </row>
    <row r="189" spans="1:52" s="34" customFormat="1" ht="15">
      <c r="A189" s="166"/>
      <c r="B189" s="166"/>
      <c r="C189" s="166"/>
      <c r="D189" s="166"/>
      <c r="E189" s="166"/>
      <c r="F189" s="166"/>
      <c r="G189" s="166"/>
      <c r="H189" s="166"/>
      <c r="I189" s="166"/>
      <c r="J189" s="166"/>
      <c r="K189" s="166"/>
      <c r="L189" s="166"/>
      <c r="M189" s="166"/>
      <c r="N189" s="166"/>
      <c r="O189" s="166"/>
      <c r="P189" s="166"/>
      <c r="Q189" s="166"/>
      <c r="R189" s="166"/>
      <c r="S189" s="166"/>
      <c r="T189" s="15"/>
      <c r="U189" s="14"/>
      <c r="V189" s="168"/>
      <c r="W189" s="168"/>
      <c r="X189" s="168"/>
      <c r="Y189" s="168"/>
      <c r="Z189" s="168"/>
      <c r="AA189" s="168"/>
      <c r="AB189" s="168"/>
      <c r="AC189" s="168"/>
      <c r="AD189" s="168"/>
      <c r="AE189" s="168"/>
      <c r="AF189" s="168"/>
      <c r="AG189" s="168"/>
      <c r="AH189" s="168"/>
      <c r="AI189" s="168"/>
      <c r="AJ189" s="168"/>
      <c r="AK189" s="168"/>
      <c r="AL189" s="168"/>
      <c r="AM189" s="13"/>
      <c r="AN189" s="40"/>
      <c r="AO189" s="40"/>
      <c r="AP189" s="40"/>
      <c r="AQ189" s="40"/>
      <c r="AR189" s="40"/>
      <c r="AS189" s="40"/>
      <c r="AT189" s="40"/>
      <c r="AU189" s="40"/>
      <c r="AV189" s="40"/>
      <c r="AW189" s="40"/>
      <c r="AX189" s="40"/>
      <c r="AY189" s="40"/>
      <c r="AZ189" s="40"/>
    </row>
    <row r="190" spans="1:52" s="34" customFormat="1" ht="15">
      <c r="A190" s="166"/>
      <c r="B190" s="166"/>
      <c r="C190" s="166"/>
      <c r="D190" s="166"/>
      <c r="E190" s="166"/>
      <c r="F190" s="166"/>
      <c r="G190" s="166"/>
      <c r="H190" s="166"/>
      <c r="I190" s="166"/>
      <c r="J190" s="166"/>
      <c r="K190" s="166"/>
      <c r="L190" s="166"/>
      <c r="M190" s="166"/>
      <c r="N190" s="166"/>
      <c r="O190" s="166"/>
      <c r="P190" s="166"/>
      <c r="Q190" s="166"/>
      <c r="R190" s="166"/>
      <c r="S190" s="166"/>
      <c r="T190" s="15"/>
      <c r="U190" s="14"/>
      <c r="V190" s="14"/>
      <c r="W190" s="14"/>
      <c r="X190" s="14"/>
      <c r="Y190" s="14"/>
      <c r="Z190" s="14"/>
      <c r="AA190" s="33" t="s">
        <v>60</v>
      </c>
      <c r="AB190" s="14"/>
      <c r="AC190" s="14"/>
      <c r="AD190" s="14"/>
      <c r="AE190" s="14"/>
      <c r="AF190" s="14"/>
      <c r="AG190" s="14"/>
      <c r="AH190" s="14"/>
      <c r="AI190" s="14"/>
      <c r="AJ190" s="14"/>
      <c r="AK190" s="14"/>
      <c r="AL190" s="14"/>
      <c r="AM190" s="13"/>
      <c r="AN190" s="40"/>
      <c r="AO190" s="40"/>
      <c r="AP190" s="40"/>
      <c r="AQ190" s="40"/>
      <c r="AR190" s="40"/>
      <c r="AS190" s="40"/>
      <c r="AT190" s="40"/>
      <c r="AU190" s="40"/>
      <c r="AV190" s="40"/>
      <c r="AW190" s="40"/>
      <c r="AX190" s="40"/>
      <c r="AY190" s="40"/>
      <c r="AZ190" s="40"/>
    </row>
    <row r="191" spans="1:52" s="34" customFormat="1" ht="27.75" customHeight="1">
      <c r="A191" s="166"/>
      <c r="B191" s="166"/>
      <c r="C191" s="166"/>
      <c r="D191" s="166"/>
      <c r="E191" s="166"/>
      <c r="F191" s="166"/>
      <c r="G191" s="166"/>
      <c r="H191" s="166"/>
      <c r="I191" s="166"/>
      <c r="J191" s="166"/>
      <c r="K191" s="166"/>
      <c r="L191" s="166"/>
      <c r="M191" s="166"/>
      <c r="N191" s="166"/>
      <c r="O191" s="166"/>
      <c r="P191" s="166"/>
      <c r="Q191" s="166"/>
      <c r="R191" s="166"/>
      <c r="S191" s="166"/>
      <c r="T191" s="15"/>
      <c r="U191" s="14"/>
      <c r="V191" s="169"/>
      <c r="W191" s="169"/>
      <c r="X191" s="169"/>
      <c r="Y191" s="169"/>
      <c r="Z191" s="169"/>
      <c r="AA191" s="169"/>
      <c r="AB191" s="169"/>
      <c r="AC191" s="169"/>
      <c r="AD191" s="170">
        <f>K117</f>
        <v>0</v>
      </c>
      <c r="AE191" s="170"/>
      <c r="AF191" s="170"/>
      <c r="AG191" s="170"/>
      <c r="AH191" s="170"/>
      <c r="AI191" s="170"/>
      <c r="AJ191" s="170"/>
      <c r="AK191" s="170"/>
      <c r="AL191" s="170"/>
      <c r="AM191" s="13"/>
      <c r="AN191" s="40"/>
      <c r="AO191" s="40"/>
      <c r="AP191" s="40"/>
      <c r="AQ191" s="40"/>
      <c r="AR191" s="40"/>
      <c r="AS191" s="40"/>
      <c r="AT191" s="40"/>
      <c r="AU191" s="40"/>
      <c r="AV191" s="40"/>
      <c r="AW191" s="40"/>
      <c r="AX191" s="40"/>
      <c r="AY191" s="40"/>
      <c r="AZ191" s="40"/>
    </row>
    <row r="192" spans="1:52" s="34" customFormat="1" ht="16.5" customHeight="1">
      <c r="A192" s="15"/>
      <c r="B192" s="15"/>
      <c r="C192" s="15"/>
      <c r="D192" s="15"/>
      <c r="E192" s="15"/>
      <c r="F192" s="15"/>
      <c r="G192" s="15"/>
      <c r="H192" s="15"/>
      <c r="I192" s="14"/>
      <c r="J192" s="14"/>
      <c r="K192" s="14"/>
      <c r="L192" s="14"/>
      <c r="M192" s="14"/>
      <c r="N192" s="14"/>
      <c r="O192" s="14"/>
      <c r="P192" s="14"/>
      <c r="Q192" s="14"/>
      <c r="R192" s="14"/>
      <c r="S192" s="15"/>
      <c r="T192" s="15"/>
      <c r="U192" s="14"/>
      <c r="V192" s="14" t="s">
        <v>10</v>
      </c>
      <c r="W192" s="14"/>
      <c r="X192" s="14"/>
      <c r="Y192" s="14"/>
      <c r="Z192" s="14"/>
      <c r="AA192" s="14"/>
      <c r="AB192" s="14"/>
      <c r="AC192" s="14"/>
      <c r="AD192" s="14"/>
      <c r="AE192" s="14"/>
      <c r="AF192" s="14"/>
      <c r="AG192" s="32" t="s">
        <v>36</v>
      </c>
      <c r="AH192" s="14"/>
      <c r="AI192" s="14"/>
      <c r="AJ192" s="14"/>
      <c r="AK192" s="14"/>
      <c r="AL192" s="14"/>
      <c r="AM192" s="13"/>
      <c r="AN192" s="40"/>
      <c r="AO192" s="40"/>
      <c r="AP192" s="40"/>
      <c r="AQ192" s="40"/>
      <c r="AR192" s="40"/>
      <c r="AS192" s="40"/>
      <c r="AT192" s="40"/>
      <c r="AU192" s="40"/>
      <c r="AV192" s="40"/>
      <c r="AW192" s="40"/>
      <c r="AX192" s="40"/>
      <c r="AY192" s="40"/>
      <c r="AZ192" s="40"/>
    </row>
    <row r="193" spans="1:52" s="34" customFormat="1" ht="15" customHeight="1">
      <c r="A193" s="14"/>
      <c r="B193" s="14"/>
      <c r="C193" s="14"/>
      <c r="D193" s="14"/>
      <c r="E193" s="14" t="s">
        <v>11</v>
      </c>
      <c r="F193" s="14"/>
      <c r="G193" s="14"/>
      <c r="H193" s="14"/>
      <c r="I193" s="14"/>
      <c r="J193" s="14"/>
      <c r="K193" s="14"/>
      <c r="L193" s="14"/>
      <c r="M193" s="14"/>
      <c r="N193" s="14"/>
      <c r="O193" s="14"/>
      <c r="P193" s="14"/>
      <c r="Q193" s="14"/>
      <c r="R193" s="14"/>
      <c r="S193" s="15"/>
      <c r="T193" s="15"/>
      <c r="U193" s="14"/>
      <c r="V193" s="14"/>
      <c r="W193" s="14"/>
      <c r="X193" s="14"/>
      <c r="Y193" s="14"/>
      <c r="AA193" s="14"/>
      <c r="AB193" s="14" t="s">
        <v>11</v>
      </c>
      <c r="AC193" s="14"/>
      <c r="AD193" s="14"/>
      <c r="AE193" s="14"/>
      <c r="AF193" s="14"/>
      <c r="AG193" s="14"/>
      <c r="AH193" s="14"/>
      <c r="AI193" s="14"/>
      <c r="AJ193" s="14"/>
      <c r="AK193" s="14"/>
      <c r="AL193" s="14"/>
      <c r="AM193" s="13"/>
      <c r="AN193" s="40"/>
      <c r="AO193" s="40"/>
      <c r="AP193" s="40"/>
      <c r="AQ193" s="40"/>
      <c r="AR193" s="40"/>
      <c r="AS193" s="40"/>
      <c r="AT193" s="40"/>
      <c r="AU193" s="40"/>
      <c r="AV193" s="40"/>
      <c r="AW193" s="40"/>
      <c r="AX193" s="40"/>
      <c r="AY193" s="40"/>
      <c r="AZ193" s="40"/>
    </row>
    <row r="194" spans="1:52" s="34" customFormat="1" ht="15" customHeight="1">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40"/>
      <c r="AO194" s="40"/>
      <c r="AP194" s="40"/>
      <c r="AQ194" s="40"/>
      <c r="AR194" s="40"/>
      <c r="AS194" s="40"/>
      <c r="AT194" s="40"/>
      <c r="AU194" s="40"/>
      <c r="AV194" s="40"/>
      <c r="AW194" s="40"/>
      <c r="AX194" s="40"/>
      <c r="AY194" s="40"/>
      <c r="AZ194" s="40"/>
    </row>
    <row r="195" spans="1:52" s="34" customFormat="1" ht="0.75" customHeight="1">
      <c r="A195" s="14"/>
      <c r="B195" s="14"/>
      <c r="C195" s="14"/>
      <c r="D195" s="14"/>
      <c r="E195" s="14"/>
      <c r="F195" s="14"/>
      <c r="G195" s="14"/>
      <c r="H195" s="14"/>
      <c r="I195" s="14"/>
      <c r="J195" s="14"/>
      <c r="K195" s="14"/>
      <c r="L195" s="14"/>
      <c r="M195" s="14"/>
      <c r="N195" s="14"/>
      <c r="O195" s="14"/>
      <c r="P195" s="14"/>
      <c r="Q195" s="14"/>
      <c r="R195" s="14"/>
      <c r="S195" s="15"/>
      <c r="T195" s="15"/>
      <c r="U195" s="14"/>
      <c r="V195" s="14"/>
      <c r="W195" s="14"/>
      <c r="X195" s="14"/>
      <c r="Y195" s="14"/>
      <c r="Z195" s="14"/>
      <c r="AA195" s="14"/>
      <c r="AB195" s="14"/>
      <c r="AC195" s="14"/>
      <c r="AD195" s="14"/>
      <c r="AE195" s="14"/>
      <c r="AF195" s="14"/>
      <c r="AG195" s="14"/>
      <c r="AH195" s="14"/>
      <c r="AI195" s="14"/>
      <c r="AJ195" s="14"/>
      <c r="AK195" s="14"/>
      <c r="AL195" s="14"/>
      <c r="AM195" s="13"/>
      <c r="AN195" s="40"/>
      <c r="AO195" s="40"/>
      <c r="AP195" s="40"/>
      <c r="AQ195" s="40"/>
      <c r="AR195" s="40"/>
      <c r="AS195" s="40"/>
      <c r="AT195" s="40"/>
      <c r="AU195" s="40"/>
      <c r="AV195" s="40"/>
      <c r="AW195" s="40"/>
      <c r="AX195" s="40"/>
      <c r="AY195" s="40"/>
      <c r="AZ195" s="40"/>
    </row>
    <row r="196" spans="1:52" s="34" customFormat="1" ht="15" customHeight="1">
      <c r="A196" s="14"/>
      <c r="B196" s="14"/>
      <c r="C196" s="14"/>
      <c r="D196" s="14"/>
      <c r="E196" s="14"/>
      <c r="F196" s="14"/>
      <c r="G196" s="14"/>
      <c r="H196" s="14"/>
      <c r="I196" s="14"/>
      <c r="J196" s="14"/>
      <c r="K196" s="14"/>
      <c r="L196" s="14"/>
      <c r="M196" s="14"/>
      <c r="N196" s="14"/>
      <c r="O196" s="14"/>
      <c r="P196" s="14"/>
      <c r="Q196" s="14"/>
      <c r="R196" s="14"/>
      <c r="S196" s="15"/>
      <c r="T196" s="15"/>
      <c r="U196" s="14"/>
      <c r="V196" s="14"/>
      <c r="W196" s="14"/>
      <c r="X196" s="14"/>
      <c r="Y196" s="14"/>
      <c r="Z196" s="14"/>
      <c r="AA196" s="14"/>
      <c r="AB196" s="14"/>
      <c r="AC196" s="14"/>
      <c r="AD196" s="14"/>
      <c r="AE196" s="14"/>
      <c r="AF196" s="14"/>
      <c r="AG196" s="14"/>
      <c r="AH196" s="14"/>
      <c r="AI196" s="14"/>
      <c r="AJ196" s="14"/>
      <c r="AK196" s="14"/>
      <c r="AL196" s="14"/>
      <c r="AM196" s="13"/>
      <c r="AN196" s="40"/>
      <c r="AO196" s="40"/>
      <c r="AP196" s="40"/>
      <c r="AQ196" s="40"/>
      <c r="AR196" s="40"/>
      <c r="AS196" s="40"/>
      <c r="AT196" s="40"/>
      <c r="AU196" s="40"/>
      <c r="AV196" s="40"/>
      <c r="AW196" s="40"/>
      <c r="AX196" s="40"/>
      <c r="AY196" s="40"/>
      <c r="AZ196" s="40"/>
    </row>
    <row r="197" spans="1:52" s="34" customFormat="1" ht="15.75" customHeight="1">
      <c r="A197" s="139" t="s">
        <v>116</v>
      </c>
      <c r="B197" s="139"/>
      <c r="C197" s="139"/>
      <c r="D197" s="139"/>
      <c r="E197" s="139"/>
      <c r="F197" s="139"/>
      <c r="G197" s="139"/>
      <c r="H197" s="139"/>
      <c r="I197" s="139"/>
      <c r="J197" s="139"/>
      <c r="K197" s="139"/>
      <c r="L197" s="139"/>
      <c r="M197" s="139"/>
      <c r="N197" s="139"/>
      <c r="O197" s="139"/>
      <c r="P197" s="139"/>
      <c r="Q197" s="139"/>
      <c r="R197" s="139"/>
      <c r="S197" s="15"/>
      <c r="T197" s="15"/>
      <c r="U197" s="14"/>
      <c r="V197" s="14"/>
      <c r="W197" s="17" t="s">
        <v>21</v>
      </c>
      <c r="X197" s="14"/>
      <c r="Y197" s="14"/>
      <c r="Z197" s="14"/>
      <c r="AA197" s="14"/>
      <c r="AB197" s="14"/>
      <c r="AC197" s="14"/>
      <c r="AD197" s="14"/>
      <c r="AE197" s="14"/>
      <c r="AF197" s="140" t="str">
        <f>V46</f>
        <v>Р/ПЗ</v>
      </c>
      <c r="AG197" s="140"/>
      <c r="AH197" s="140"/>
      <c r="AI197" s="140"/>
      <c r="AJ197" s="140"/>
      <c r="AK197" s="140"/>
      <c r="AL197" s="140"/>
      <c r="AM197" s="13"/>
      <c r="AN197" s="40"/>
      <c r="AO197" s="40"/>
      <c r="AP197" s="40"/>
      <c r="AQ197" s="40"/>
      <c r="AR197" s="40"/>
      <c r="AS197" s="40"/>
      <c r="AT197" s="40"/>
      <c r="AU197" s="40"/>
      <c r="AV197" s="40"/>
      <c r="AW197" s="40"/>
      <c r="AX197" s="40"/>
      <c r="AY197" s="40"/>
      <c r="AZ197" s="40"/>
    </row>
    <row r="198" spans="1:52" s="34" customFormat="1" ht="26.25" customHeight="1">
      <c r="A198" s="161" t="str">
        <f>A160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98" s="161"/>
      <c r="C198" s="161"/>
      <c r="D198" s="161"/>
      <c r="E198" s="161"/>
      <c r="F198" s="161"/>
      <c r="G198" s="161"/>
      <c r="H198" s="161"/>
      <c r="I198" s="161"/>
      <c r="J198" s="161"/>
      <c r="K198" s="161"/>
      <c r="L198" s="161"/>
      <c r="M198" s="161"/>
      <c r="N198" s="161"/>
      <c r="O198" s="161"/>
      <c r="P198" s="161"/>
      <c r="Q198" s="161"/>
      <c r="R198" s="161"/>
      <c r="S198" s="161"/>
      <c r="T198" s="161"/>
      <c r="U198" s="161"/>
      <c r="V198" s="14"/>
      <c r="W198" s="14"/>
      <c r="X198" s="14"/>
      <c r="Y198" s="14"/>
      <c r="Z198" s="14"/>
      <c r="AA198" s="14"/>
      <c r="AB198" s="14"/>
      <c r="AC198" s="14"/>
      <c r="AD198" s="14"/>
      <c r="AE198" s="17" t="s">
        <v>6</v>
      </c>
      <c r="AF198" s="162">
        <f>AD48</f>
        <v>0</v>
      </c>
      <c r="AG198" s="162"/>
      <c r="AH198" s="162"/>
      <c r="AI198" s="162"/>
      <c r="AJ198" s="162"/>
      <c r="AK198" s="162"/>
      <c r="AL198" s="38" t="s">
        <v>5</v>
      </c>
      <c r="AM198" s="13"/>
      <c r="AN198" s="40"/>
      <c r="AO198" s="40"/>
      <c r="AP198" s="40"/>
      <c r="AQ198" s="40"/>
      <c r="AR198" s="40"/>
      <c r="AS198" s="40"/>
      <c r="AT198" s="40"/>
      <c r="AU198" s="40"/>
      <c r="AV198" s="40"/>
      <c r="AW198" s="40"/>
      <c r="AX198" s="40"/>
      <c r="AY198" s="40"/>
      <c r="AZ198" s="40"/>
    </row>
    <row r="199" spans="1:52" s="34" customFormat="1" ht="26.25" customHeight="1">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4"/>
      <c r="W199" s="14"/>
      <c r="X199" s="14"/>
      <c r="Y199" s="14"/>
      <c r="Z199" s="14"/>
      <c r="AA199" s="14"/>
      <c r="AB199" s="14"/>
      <c r="AC199" s="14"/>
      <c r="AD199" s="14"/>
      <c r="AE199" s="14"/>
      <c r="AF199" s="14"/>
      <c r="AG199" s="14"/>
      <c r="AH199" s="14"/>
      <c r="AI199" s="14"/>
      <c r="AJ199" s="14"/>
      <c r="AK199" s="14"/>
      <c r="AL199" s="14"/>
      <c r="AM199" s="13"/>
      <c r="AN199" s="40"/>
      <c r="AO199" s="40"/>
      <c r="AP199" s="40"/>
      <c r="AQ199" s="40"/>
      <c r="AR199" s="40"/>
      <c r="AS199" s="40"/>
      <c r="AT199" s="40"/>
      <c r="AU199" s="40"/>
      <c r="AV199" s="40"/>
      <c r="AW199" s="40"/>
      <c r="AX199" s="40"/>
      <c r="AY199" s="40"/>
      <c r="AZ199" s="40"/>
    </row>
    <row r="200" spans="1:52" s="34" customFormat="1" ht="26.25" customHeight="1">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4"/>
      <c r="W200" s="14"/>
      <c r="X200" s="14"/>
      <c r="Y200" s="14"/>
      <c r="Z200" s="14"/>
      <c r="AA200" s="14"/>
      <c r="AB200" s="14"/>
      <c r="AC200" s="14"/>
      <c r="AD200" s="14"/>
      <c r="AE200" s="14"/>
      <c r="AF200" s="14"/>
      <c r="AG200" s="14"/>
      <c r="AH200" s="14"/>
      <c r="AI200" s="14"/>
      <c r="AJ200" s="14"/>
      <c r="AK200" s="14"/>
      <c r="AL200" s="14"/>
      <c r="AM200" s="13"/>
      <c r="AN200" s="40"/>
      <c r="AO200" s="40"/>
      <c r="AP200" s="40"/>
      <c r="AQ200" s="40"/>
      <c r="AR200" s="40"/>
      <c r="AS200" s="40"/>
      <c r="AT200" s="40"/>
      <c r="AU200" s="40"/>
      <c r="AV200" s="40"/>
      <c r="AW200" s="40"/>
      <c r="AX200" s="40"/>
      <c r="AY200" s="40"/>
      <c r="AZ200" s="40"/>
    </row>
    <row r="201" spans="1:52" s="34" customFormat="1" ht="26.25" customHeight="1">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4"/>
      <c r="W201" s="14"/>
      <c r="X201" s="14"/>
      <c r="Y201" s="14"/>
      <c r="Z201" s="14"/>
      <c r="AA201" s="14"/>
      <c r="AB201" s="14"/>
      <c r="AC201" s="14"/>
      <c r="AD201" s="14"/>
      <c r="AE201" s="14"/>
      <c r="AF201" s="14"/>
      <c r="AG201" s="14"/>
      <c r="AH201" s="14"/>
      <c r="AI201" s="14"/>
      <c r="AJ201" s="14"/>
      <c r="AK201" s="14"/>
      <c r="AL201" s="14"/>
      <c r="AM201" s="13"/>
      <c r="AN201" s="40"/>
      <c r="AO201" s="40"/>
      <c r="AP201" s="40"/>
      <c r="AQ201" s="40"/>
      <c r="AR201" s="40"/>
      <c r="AS201" s="40"/>
      <c r="AT201" s="40"/>
      <c r="AU201" s="40"/>
      <c r="AV201" s="40"/>
      <c r="AW201" s="40"/>
      <c r="AX201" s="40"/>
      <c r="AY201" s="40"/>
      <c r="AZ201" s="40"/>
    </row>
    <row r="202" spans="1:52" s="34" customFormat="1" ht="26.25" customHeight="1">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4"/>
      <c r="W202" s="37"/>
      <c r="X202" s="14"/>
      <c r="Y202" s="14"/>
      <c r="Z202" s="14"/>
      <c r="AA202" s="14"/>
      <c r="AB202" s="14"/>
      <c r="AC202" s="14"/>
      <c r="AD202" s="14"/>
      <c r="AE202" s="14"/>
      <c r="AF202" s="14"/>
      <c r="AG202" s="14"/>
      <c r="AH202" s="14"/>
      <c r="AI202" s="14"/>
      <c r="AJ202" s="14"/>
      <c r="AK202" s="14"/>
      <c r="AL202" s="14"/>
      <c r="AM202" s="13"/>
      <c r="AN202" s="40"/>
      <c r="AO202" s="40"/>
      <c r="AP202" s="40"/>
      <c r="AQ202" s="40"/>
      <c r="AR202" s="40"/>
      <c r="AS202" s="40"/>
      <c r="AT202" s="40"/>
      <c r="AU202" s="40"/>
      <c r="AV202" s="40"/>
      <c r="AW202" s="40"/>
      <c r="AX202" s="40"/>
      <c r="AY202" s="40"/>
      <c r="AZ202" s="40"/>
    </row>
    <row r="203" spans="1:52" s="34" customFormat="1" ht="26.25" customHeight="1">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4"/>
      <c r="W203" s="14"/>
      <c r="X203" s="14"/>
      <c r="Y203" s="14"/>
      <c r="Z203" s="14"/>
      <c r="AA203" s="14"/>
      <c r="AB203" s="14"/>
      <c r="AC203" s="14"/>
      <c r="AD203" s="14"/>
      <c r="AE203" s="14"/>
      <c r="AF203" s="14"/>
      <c r="AG203" s="14"/>
      <c r="AH203" s="14"/>
      <c r="AI203" s="14"/>
      <c r="AJ203" s="14"/>
      <c r="AK203" s="14"/>
      <c r="AL203" s="14"/>
      <c r="AM203" s="13"/>
      <c r="AN203" s="40"/>
      <c r="AO203" s="40"/>
      <c r="AP203" s="40"/>
      <c r="AQ203" s="40"/>
      <c r="AR203" s="40"/>
      <c r="AS203" s="40"/>
      <c r="AT203" s="40"/>
      <c r="AU203" s="40"/>
      <c r="AV203" s="40"/>
      <c r="AW203" s="40"/>
      <c r="AX203" s="40"/>
      <c r="AY203" s="40"/>
      <c r="AZ203" s="40"/>
    </row>
    <row r="204" spans="1:52" s="34" customFormat="1" ht="8.25" customHeight="1">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4"/>
      <c r="W204" s="14"/>
      <c r="X204" s="14"/>
      <c r="Y204" s="14"/>
      <c r="Z204" s="14"/>
      <c r="AA204" s="14"/>
      <c r="AB204" s="14"/>
      <c r="AC204" s="14"/>
      <c r="AD204" s="14"/>
      <c r="AE204" s="14"/>
      <c r="AF204" s="14"/>
      <c r="AG204" s="14"/>
      <c r="AH204" s="14"/>
      <c r="AI204" s="14"/>
      <c r="AJ204" s="14"/>
      <c r="AK204" s="14"/>
      <c r="AL204" s="14"/>
      <c r="AM204" s="13"/>
      <c r="AN204" s="40"/>
      <c r="AO204" s="40"/>
      <c r="AP204" s="40"/>
      <c r="AQ204" s="40"/>
      <c r="AR204" s="40"/>
      <c r="AS204" s="40"/>
      <c r="AT204" s="40"/>
      <c r="AU204" s="40"/>
      <c r="AV204" s="40"/>
      <c r="AW204" s="40"/>
      <c r="AX204" s="40"/>
      <c r="AY204" s="40"/>
      <c r="AZ204" s="40"/>
    </row>
    <row r="205" spans="1:52" s="34" customFormat="1" ht="15">
      <c r="A205" s="14"/>
      <c r="B205" s="14"/>
      <c r="C205" s="14"/>
      <c r="D205" s="14"/>
      <c r="E205" s="14"/>
      <c r="F205" s="14"/>
      <c r="G205" s="14"/>
      <c r="H205" s="14"/>
      <c r="I205" s="14"/>
      <c r="J205" s="14"/>
      <c r="K205" s="14"/>
      <c r="L205" s="14"/>
      <c r="M205" s="14"/>
      <c r="N205" s="14"/>
      <c r="O205" s="14"/>
      <c r="P205" s="14"/>
      <c r="Q205" s="14"/>
      <c r="R205" s="14"/>
      <c r="S205" s="15"/>
      <c r="T205" s="15"/>
      <c r="U205" s="14"/>
      <c r="V205" s="14"/>
      <c r="W205" s="14"/>
      <c r="X205" s="14"/>
      <c r="Y205" s="14"/>
      <c r="Z205" s="14"/>
      <c r="AA205" s="14"/>
      <c r="AB205" s="14"/>
      <c r="AC205" s="14"/>
      <c r="AD205" s="14"/>
      <c r="AE205" s="14"/>
      <c r="AF205" s="14"/>
      <c r="AG205" s="14"/>
      <c r="AH205" s="14"/>
      <c r="AI205" s="14"/>
      <c r="AJ205" s="14"/>
      <c r="AK205" s="14"/>
      <c r="AL205" s="14"/>
      <c r="AM205" s="13"/>
      <c r="AN205" s="40"/>
      <c r="AO205" s="40"/>
      <c r="AP205" s="40"/>
      <c r="AQ205" s="40"/>
      <c r="AR205" s="40"/>
      <c r="AS205" s="40"/>
      <c r="AT205" s="40"/>
      <c r="AU205" s="40"/>
      <c r="AV205" s="40"/>
      <c r="AW205" s="40"/>
      <c r="AX205" s="40"/>
      <c r="AY205" s="40"/>
      <c r="AZ205" s="40"/>
    </row>
    <row r="206" spans="1:52" s="34" customFormat="1" ht="15">
      <c r="A206" s="163" t="s">
        <v>1</v>
      </c>
      <c r="B206" s="163"/>
      <c r="C206" s="163"/>
      <c r="D206" s="163"/>
      <c r="E206" s="163"/>
      <c r="F206" s="163"/>
      <c r="G206" s="163"/>
      <c r="H206" s="14"/>
      <c r="I206" s="146">
        <f>A105</f>
        <v>0</v>
      </c>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3"/>
      <c r="AN206" s="40"/>
      <c r="AO206" s="40"/>
      <c r="AP206" s="40"/>
      <c r="AQ206" s="40"/>
      <c r="AR206" s="40"/>
      <c r="AS206" s="40"/>
      <c r="AT206" s="40"/>
      <c r="AU206" s="40"/>
      <c r="AV206" s="40"/>
      <c r="AW206" s="40"/>
      <c r="AX206" s="40"/>
      <c r="AY206" s="40"/>
      <c r="AZ206" s="40"/>
    </row>
    <row r="207" spans="1:52" s="34" customFormat="1" ht="24" customHeight="1">
      <c r="A207" s="17" t="s">
        <v>17</v>
      </c>
      <c r="B207" s="14"/>
      <c r="C207" s="14"/>
      <c r="D207" s="14"/>
      <c r="E207" s="14"/>
      <c r="F207" s="14"/>
      <c r="G207" s="14"/>
      <c r="H207" s="14"/>
      <c r="I207" s="145">
        <f>A108</f>
        <v>0</v>
      </c>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3"/>
      <c r="AN207" s="40"/>
      <c r="AO207" s="40"/>
      <c r="AP207" s="40"/>
      <c r="AQ207" s="40"/>
      <c r="AR207" s="40"/>
      <c r="AS207" s="40"/>
      <c r="AT207" s="40"/>
      <c r="AU207" s="40"/>
      <c r="AV207" s="40"/>
      <c r="AW207" s="40"/>
      <c r="AX207" s="40"/>
      <c r="AY207" s="40"/>
      <c r="AZ207" s="40"/>
    </row>
    <row r="208" spans="2:52" s="34" customFormat="1" ht="31.5" customHeight="1">
      <c r="B208" s="14"/>
      <c r="C208" s="14"/>
      <c r="D208" s="14"/>
      <c r="E208" s="14"/>
      <c r="F208" s="14"/>
      <c r="G208" s="14"/>
      <c r="H208" s="14"/>
      <c r="I208" s="146">
        <f>A110</f>
        <v>0</v>
      </c>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3"/>
      <c r="AN208" s="40"/>
      <c r="AO208" s="40"/>
      <c r="AP208" s="40"/>
      <c r="AQ208" s="40"/>
      <c r="AR208" s="40"/>
      <c r="AS208" s="40"/>
      <c r="AT208" s="40"/>
      <c r="AU208" s="40"/>
      <c r="AV208" s="40"/>
      <c r="AW208" s="40"/>
      <c r="AX208" s="40"/>
      <c r="AY208" s="40"/>
      <c r="AZ208" s="40"/>
    </row>
    <row r="209" spans="1:52" s="34" customFormat="1" ht="17.25" customHeight="1">
      <c r="A209" s="134" t="s">
        <v>48</v>
      </c>
      <c r="B209" s="134"/>
      <c r="C209" s="134"/>
      <c r="D209" s="134"/>
      <c r="E209" s="134"/>
      <c r="F209" s="134"/>
      <c r="G209" s="134"/>
      <c r="H209" s="134"/>
      <c r="I209" s="134"/>
      <c r="J209" s="134"/>
      <c r="K209" s="134"/>
      <c r="L209" s="134"/>
      <c r="M209" s="134"/>
      <c r="N209" s="134"/>
      <c r="O209" s="134"/>
      <c r="P209" s="134"/>
      <c r="Q209" s="134"/>
      <c r="R209" s="134"/>
      <c r="S209" s="29"/>
      <c r="T209" s="29"/>
      <c r="U209" s="147">
        <f>AD48</f>
        <v>0</v>
      </c>
      <c r="V209" s="147"/>
      <c r="W209" s="147"/>
      <c r="X209" s="147"/>
      <c r="Y209" s="147"/>
      <c r="Z209" s="147"/>
      <c r="AA209" s="14" t="s">
        <v>117</v>
      </c>
      <c r="AB209" s="121" t="str">
        <f>V46</f>
        <v>Р/ПЗ</v>
      </c>
      <c r="AC209" s="121"/>
      <c r="AD209" s="121"/>
      <c r="AE209" s="121"/>
      <c r="AF209" s="121"/>
      <c r="AG209" s="121"/>
      <c r="AH209" s="121"/>
      <c r="AI209" s="121"/>
      <c r="AJ209" s="121"/>
      <c r="AK209" s="121"/>
      <c r="AM209" s="13"/>
      <c r="AN209" s="40"/>
      <c r="AO209" s="40"/>
      <c r="AP209" s="40"/>
      <c r="AQ209" s="40"/>
      <c r="AR209" s="40"/>
      <c r="AS209" s="40"/>
      <c r="AT209" s="40"/>
      <c r="AU209" s="40"/>
      <c r="AV209" s="40"/>
      <c r="AW209" s="40"/>
      <c r="AX209" s="40"/>
      <c r="AY209" s="40"/>
      <c r="AZ209" s="40"/>
    </row>
    <row r="210" spans="1:52" s="34" customFormat="1" ht="3" customHeight="1">
      <c r="A210" s="14"/>
      <c r="B210" s="14"/>
      <c r="C210" s="14"/>
      <c r="D210" s="14"/>
      <c r="E210" s="14"/>
      <c r="F210" s="14"/>
      <c r="G210" s="14"/>
      <c r="H210" s="14"/>
      <c r="I210" s="14"/>
      <c r="J210" s="14"/>
      <c r="K210" s="14"/>
      <c r="L210" s="14"/>
      <c r="M210" s="14"/>
      <c r="N210" s="14"/>
      <c r="O210" s="14"/>
      <c r="P210" s="14"/>
      <c r="Q210" s="14"/>
      <c r="R210" s="14"/>
      <c r="S210" s="15"/>
      <c r="T210" s="15"/>
      <c r="U210" s="14"/>
      <c r="V210" s="14"/>
      <c r="W210" s="14"/>
      <c r="X210" s="14"/>
      <c r="Y210" s="14"/>
      <c r="Z210" s="14"/>
      <c r="AA210" s="14"/>
      <c r="AB210" s="14"/>
      <c r="AC210" s="14"/>
      <c r="AD210" s="14"/>
      <c r="AE210" s="14"/>
      <c r="AF210" s="14"/>
      <c r="AG210" s="14"/>
      <c r="AH210" s="14"/>
      <c r="AI210" s="14"/>
      <c r="AJ210" s="14"/>
      <c r="AK210" s="14"/>
      <c r="AL210" s="14"/>
      <c r="AM210" s="13"/>
      <c r="AN210" s="40"/>
      <c r="AO210" s="40"/>
      <c r="AP210" s="40"/>
      <c r="AQ210" s="40"/>
      <c r="AR210" s="40"/>
      <c r="AS210" s="40"/>
      <c r="AT210" s="40"/>
      <c r="AU210" s="40"/>
      <c r="AV210" s="40"/>
      <c r="AW210" s="40"/>
      <c r="AX210" s="40"/>
      <c r="AY210" s="40"/>
      <c r="AZ210" s="40"/>
    </row>
    <row r="211" spans="1:52" s="34" customFormat="1" ht="64.5" customHeight="1">
      <c r="A211" s="130" t="s">
        <v>103</v>
      </c>
      <c r="B211" s="131"/>
      <c r="C211" s="132"/>
      <c r="D211" s="148" t="s">
        <v>7</v>
      </c>
      <c r="E211" s="149"/>
      <c r="F211" s="149"/>
      <c r="G211" s="149"/>
      <c r="H211" s="149"/>
      <c r="I211" s="149"/>
      <c r="J211" s="149"/>
      <c r="K211" s="149"/>
      <c r="L211" s="149"/>
      <c r="M211" s="149"/>
      <c r="N211" s="149"/>
      <c r="O211" s="149"/>
      <c r="P211" s="149"/>
      <c r="Q211" s="149"/>
      <c r="R211" s="149"/>
      <c r="S211" s="149"/>
      <c r="T211" s="149"/>
      <c r="U211" s="149"/>
      <c r="V211" s="149"/>
      <c r="W211" s="150"/>
      <c r="X211" s="135" t="s">
        <v>114</v>
      </c>
      <c r="Y211" s="136"/>
      <c r="Z211" s="137"/>
      <c r="AA211" s="135" t="s">
        <v>115</v>
      </c>
      <c r="AB211" s="136"/>
      <c r="AC211" s="137"/>
      <c r="AD211" s="135" t="s">
        <v>54</v>
      </c>
      <c r="AE211" s="136"/>
      <c r="AF211" s="137"/>
      <c r="AG211" s="135" t="s">
        <v>55</v>
      </c>
      <c r="AH211" s="136"/>
      <c r="AI211" s="137"/>
      <c r="AJ211" s="135" t="s">
        <v>56</v>
      </c>
      <c r="AK211" s="136"/>
      <c r="AL211" s="137"/>
      <c r="AM211" s="13"/>
      <c r="AN211" s="40"/>
      <c r="AO211" s="40"/>
      <c r="AP211" s="40"/>
      <c r="AQ211" s="40"/>
      <c r="AR211" s="40"/>
      <c r="AS211" s="40"/>
      <c r="AT211" s="40"/>
      <c r="AU211" s="40"/>
      <c r="AV211" s="40"/>
      <c r="AW211" s="40"/>
      <c r="AX211" s="40"/>
      <c r="AY211" s="40"/>
      <c r="AZ211" s="40"/>
    </row>
    <row r="212" spans="1:52" s="34" customFormat="1" ht="63" customHeight="1">
      <c r="A212" s="114">
        <f>A177</f>
        <v>1</v>
      </c>
      <c r="B212" s="115"/>
      <c r="C212" s="116"/>
      <c r="D212" s="142" t="str">
        <f>D177</f>
        <v>Проведение оценки возможности выполнять отдельные виды работ (оказывать отдельные виды услуг) при осуществлении деятельности в области промышленной безопасности для </v>
      </c>
      <c r="E212" s="143"/>
      <c r="F212" s="143"/>
      <c r="G212" s="143"/>
      <c r="H212" s="143"/>
      <c r="I212" s="143"/>
      <c r="J212" s="143"/>
      <c r="K212" s="143"/>
      <c r="L212" s="143"/>
      <c r="M212" s="143"/>
      <c r="N212" s="143"/>
      <c r="O212" s="143"/>
      <c r="P212" s="143"/>
      <c r="Q212" s="143"/>
      <c r="R212" s="143"/>
      <c r="S212" s="143"/>
      <c r="T212" s="143"/>
      <c r="U212" s="143"/>
      <c r="V212" s="143"/>
      <c r="W212" s="144"/>
      <c r="X212" s="120">
        <f>X177</f>
        <v>1</v>
      </c>
      <c r="Y212" s="120"/>
      <c r="Z212" s="120"/>
      <c r="AA212" s="109">
        <f>AA177</f>
        <v>20.35</v>
      </c>
      <c r="AB212" s="109"/>
      <c r="AC212" s="109"/>
      <c r="AD212" s="109">
        <f>AD177</f>
        <v>20.35</v>
      </c>
      <c r="AE212" s="109"/>
      <c r="AF212" s="109"/>
      <c r="AG212" s="109">
        <f>AG177</f>
        <v>4.07</v>
      </c>
      <c r="AH212" s="109"/>
      <c r="AI212" s="109"/>
      <c r="AJ212" s="109">
        <f>AJ177</f>
        <v>24.42</v>
      </c>
      <c r="AK212" s="109"/>
      <c r="AL212" s="109"/>
      <c r="AM212" s="13"/>
      <c r="AN212" s="40"/>
      <c r="AO212" s="40"/>
      <c r="AP212" s="40"/>
      <c r="AQ212" s="40"/>
      <c r="AR212" s="40"/>
      <c r="AS212" s="40"/>
      <c r="AT212" s="40"/>
      <c r="AU212" s="40"/>
      <c r="AV212" s="40"/>
      <c r="AW212" s="40"/>
      <c r="AX212" s="40"/>
      <c r="AY212" s="40"/>
      <c r="AZ212" s="40"/>
    </row>
    <row r="213" spans="1:52" s="34" customFormat="1" ht="31.5" customHeight="1">
      <c r="A213" s="117"/>
      <c r="B213" s="118"/>
      <c r="C213" s="119"/>
      <c r="D213" s="111" t="str">
        <f>D178</f>
        <v> на право проведения проверки знаний  </v>
      </c>
      <c r="E213" s="112"/>
      <c r="F213" s="112"/>
      <c r="G213" s="112"/>
      <c r="H213" s="112"/>
      <c r="I213" s="112"/>
      <c r="J213" s="112"/>
      <c r="K213" s="112"/>
      <c r="L213" s="112"/>
      <c r="M213" s="112"/>
      <c r="N213" s="112"/>
      <c r="O213" s="112"/>
      <c r="P213" s="112"/>
      <c r="Q213" s="112"/>
      <c r="R213" s="112"/>
      <c r="S213" s="112"/>
      <c r="T213" s="112"/>
      <c r="U213" s="112"/>
      <c r="V213" s="112"/>
      <c r="W213" s="113"/>
      <c r="X213" s="120"/>
      <c r="Y213" s="120"/>
      <c r="Z213" s="120"/>
      <c r="AA213" s="109"/>
      <c r="AB213" s="109"/>
      <c r="AC213" s="109"/>
      <c r="AD213" s="109"/>
      <c r="AE213" s="109"/>
      <c r="AF213" s="109"/>
      <c r="AG213" s="109"/>
      <c r="AH213" s="109"/>
      <c r="AI213" s="109"/>
      <c r="AJ213" s="109"/>
      <c r="AK213" s="109"/>
      <c r="AL213" s="109"/>
      <c r="AM213" s="13"/>
      <c r="AN213" s="40"/>
      <c r="AO213" s="40"/>
      <c r="AP213" s="40"/>
      <c r="AQ213" s="40"/>
      <c r="AR213" s="40"/>
      <c r="AS213" s="40"/>
      <c r="AT213" s="40"/>
      <c r="AU213" s="40"/>
      <c r="AV213" s="40"/>
      <c r="AW213" s="40"/>
      <c r="AX213" s="40"/>
      <c r="AY213" s="40"/>
      <c r="AZ213" s="40"/>
    </row>
    <row r="214" spans="1:52" s="34" customFormat="1" ht="15.75" thickBot="1">
      <c r="A214" s="14"/>
      <c r="B214" s="14"/>
      <c r="C214" s="14"/>
      <c r="D214" s="14"/>
      <c r="E214" s="14"/>
      <c r="F214" s="14"/>
      <c r="G214" s="14"/>
      <c r="H214" s="14"/>
      <c r="I214" s="14"/>
      <c r="J214" s="14"/>
      <c r="K214" s="14"/>
      <c r="L214" s="14"/>
      <c r="M214" s="14"/>
      <c r="N214" s="14"/>
      <c r="O214" s="14"/>
      <c r="P214" s="14"/>
      <c r="Q214" s="14"/>
      <c r="R214" s="14"/>
      <c r="S214" s="15"/>
      <c r="T214" s="14"/>
      <c r="U214" s="14"/>
      <c r="V214" s="17"/>
      <c r="W214" s="14"/>
      <c r="X214" s="19" t="s">
        <v>8</v>
      </c>
      <c r="Y214" s="14"/>
      <c r="Z214" s="14"/>
      <c r="AA214" s="31"/>
      <c r="AB214" s="31"/>
      <c r="AC214" s="31"/>
      <c r="AD214" s="154">
        <f>SUMIF(AD212:AF212,"&gt;0",AD212:AF212)</f>
        <v>20.35</v>
      </c>
      <c r="AE214" s="154"/>
      <c r="AF214" s="154"/>
      <c r="AG214" s="154">
        <f>SUMIF(AG212:AI212,"&gt;0",AG212:AI212)</f>
        <v>4.07</v>
      </c>
      <c r="AH214" s="154"/>
      <c r="AI214" s="154"/>
      <c r="AJ214" s="155">
        <f>SUMIF(AJ212:AL212,"&gt;0",AJ212:AL212)</f>
        <v>24.42</v>
      </c>
      <c r="AK214" s="156"/>
      <c r="AL214" s="157"/>
      <c r="AM214" s="13"/>
      <c r="AN214" s="40"/>
      <c r="AO214" s="40"/>
      <c r="AP214" s="40"/>
      <c r="AQ214" s="40"/>
      <c r="AR214" s="40"/>
      <c r="AS214" s="40"/>
      <c r="AT214" s="40"/>
      <c r="AU214" s="40"/>
      <c r="AV214" s="40"/>
      <c r="AW214" s="40"/>
      <c r="AX214" s="40"/>
      <c r="AY214" s="40"/>
      <c r="AZ214" s="40"/>
    </row>
    <row r="215" spans="1:52" s="34" customFormat="1" ht="3" customHeight="1">
      <c r="A215" s="14"/>
      <c r="B215" s="14"/>
      <c r="C215" s="14"/>
      <c r="D215" s="14"/>
      <c r="E215" s="14"/>
      <c r="F215" s="14"/>
      <c r="G215" s="14"/>
      <c r="H215" s="14"/>
      <c r="I215" s="14"/>
      <c r="J215" s="14"/>
      <c r="K215" s="14"/>
      <c r="L215" s="14"/>
      <c r="M215" s="14"/>
      <c r="N215" s="14"/>
      <c r="O215" s="14"/>
      <c r="P215" s="14"/>
      <c r="Q215" s="14"/>
      <c r="R215" s="14"/>
      <c r="S215" s="15"/>
      <c r="T215" s="15"/>
      <c r="U215" s="14"/>
      <c r="V215" s="14"/>
      <c r="W215" s="14"/>
      <c r="X215" s="14"/>
      <c r="Y215" s="14"/>
      <c r="Z215" s="14"/>
      <c r="AA215" s="14"/>
      <c r="AB215" s="14"/>
      <c r="AC215" s="14"/>
      <c r="AD215" s="14"/>
      <c r="AE215" s="14"/>
      <c r="AF215" s="14"/>
      <c r="AG215" s="14"/>
      <c r="AH215" s="14"/>
      <c r="AI215" s="14"/>
      <c r="AJ215" s="14"/>
      <c r="AK215" s="14"/>
      <c r="AL215" s="14"/>
      <c r="AM215" s="13"/>
      <c r="AN215" s="40"/>
      <c r="AO215" s="40"/>
      <c r="AP215" s="40"/>
      <c r="AQ215" s="40"/>
      <c r="AR215" s="40"/>
      <c r="AS215" s="40"/>
      <c r="AT215" s="40"/>
      <c r="AU215" s="40"/>
      <c r="AV215" s="40"/>
      <c r="AW215" s="40"/>
      <c r="AX215" s="40"/>
      <c r="AY215" s="40"/>
      <c r="AZ215" s="40"/>
    </row>
    <row r="216" spans="1:52" s="34" customFormat="1" ht="15">
      <c r="A216" s="158" t="s">
        <v>9</v>
      </c>
      <c r="B216" s="158"/>
      <c r="C216" s="158"/>
      <c r="D216" s="158"/>
      <c r="E216" s="158"/>
      <c r="F216" s="158"/>
      <c r="G216" s="158"/>
      <c r="H216" s="159" t="str">
        <f>SUBSTITUTE(PROPER(INDEX(n_4,MID(TEXT(AJ214,n0),1,1)+1)&amp;INDEX(n0x,MID(TEXT(AJ214,n0),2,1)+1,MID(TEXT(AJ214,n0),3,1)+1)&amp;IF(-MID(TEXT(AJ214,n0),1,3),"миллиард"&amp;VLOOKUP(MID(TEXT(AJ214,n0),3,1)*AND(MID(TEXT(AJ214,n0),2,1)-1),мил,2),"")&amp;INDEX(n_4,MID(TEXT(AJ214,n0),4,1)+1)&amp;INDEX(n0x,MID(TEXT(AJ214,n0),5,1)+1,MID(TEXT(AJ214,n0),6,1)+1)&amp;IF(-MID(TEXT(AJ214,n0),4,3),"миллион"&amp;VLOOKUP(MID(TEXT(AJ214,n0),6,1)*AND(MID(TEXT(AJ214,n0),5,1)-1),мил,2),"")&amp;INDEX(n_4,MID(TEXT(AJ214,n0),7,1)+1)&amp;INDEX(n1x,MID(TEXT(AJ214,n0),8,1)+1,MID(TEXT(AJ214,n0),9,1)+1)&amp;IF(-MID(TEXT(AJ214,n0),7,3),VLOOKUP(MID(TEXT(AJ214,n0),9,1)*AND(MID(TEXT(AJ214,n0),8,1)-1),тыс,2),"")&amp;INDEX(n_4,MID(TEXT(AJ214,n0),10,1)+1)&amp;INDEX(n0x,MID(TEXT(AJ214,n0),11,1)+1,MID(TEXT(AJ214,n0),12,1)+1)),"z"," ")&amp;IF(TRUNC(TEXT(AJ214,n0)),"","Ноль ")&amp;"рубл"&amp;VLOOKUP(MOD(MAX(MOD(MID(TEXT(AJ214,n0),11,2)-11,100),9),10),{0,"ь ";1,"я ";4,"ей "},2)&amp;RIGHT(TEXT(AJ214,n0),2)&amp;" копе"&amp;VLOOKUP(MOD(MAX(MOD(RIGHT(TEXT(AJ214,n0),2)-11,100),9),10),{0,"йка";1,"йки";4,"ек"},2)</f>
        <v>Двадцать четыре рубля 42 копейки</v>
      </c>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3"/>
      <c r="AN216" s="40"/>
      <c r="AO216" s="40"/>
      <c r="AP216" s="40"/>
      <c r="AQ216" s="40"/>
      <c r="AR216" s="40"/>
      <c r="AS216" s="40"/>
      <c r="AT216" s="40"/>
      <c r="AU216" s="40"/>
      <c r="AV216" s="40"/>
      <c r="AW216" s="40"/>
      <c r="AX216" s="40"/>
      <c r="AY216" s="40"/>
      <c r="AZ216" s="40"/>
    </row>
    <row r="217" spans="1:52" s="34" customFormat="1" ht="15">
      <c r="A217" s="158" t="s">
        <v>18</v>
      </c>
      <c r="B217" s="158"/>
      <c r="C217" s="158"/>
      <c r="D217" s="158"/>
      <c r="E217" s="158"/>
      <c r="F217" s="158"/>
      <c r="G217" s="158"/>
      <c r="H217" s="160" t="str">
        <f>SUBSTITUTE(PROPER(INDEX(n_4,MID(TEXT(AG214,n0),1,1)+1)&amp;INDEX(n0x,MID(TEXT(AG214,n0),2,1)+1,MID(TEXT(AG214,n0),3,1)+1)&amp;IF(-MID(TEXT(AG214,n0),1,3),"миллиард"&amp;VLOOKUP(MID(TEXT(AG214,n0),3,1)*AND(MID(TEXT(AG214,n0),2,1)-1),мил,2),"")&amp;INDEX(n_4,MID(TEXT(AG214,n0),4,1)+1)&amp;INDEX(n0x,MID(TEXT(AG214,n0),5,1)+1,MID(TEXT(AG214,n0),6,1)+1)&amp;IF(-MID(TEXT(AG214,n0),4,3),"миллион"&amp;VLOOKUP(MID(TEXT(AG214,n0),6,1)*AND(MID(TEXT(AG214,n0),5,1)-1),мил,2),"")&amp;INDEX(n_4,MID(TEXT(AG214,n0),7,1)+1)&amp;INDEX(n1x,MID(TEXT(AG214,n0),8,1)+1,MID(TEXT(AG214,n0),9,1)+1)&amp;IF(-MID(TEXT(AG214,n0),7,3),VLOOKUP(MID(TEXT(AG214,n0),9,1)*AND(MID(TEXT(AG214,n0),8,1)-1),тыс,2),"")&amp;INDEX(n_4,MID(TEXT(AG214,n0),10,1)+1)&amp;INDEX(n0x,MID(TEXT(AG214,n0),11,1)+1,MID(TEXT(AG214,n0),12,1)+1)),"z"," ")&amp;IF(TRUNC(TEXT(AG214,n0)),"","Ноль ")&amp;"рубл"&amp;VLOOKUP(MOD(MAX(MOD(MID(TEXT(AG214,n0),11,2)-11,100),9),10),{0,"ь ";1,"я ";4,"ей "},2)&amp;RIGHT(TEXT(AG214,n0),2)&amp;" копе"&amp;VLOOKUP(MOD(MAX(MOD(RIGHT(TEXT(AG214,n0),2)-11,100),9),10),{0,"йка";1,"йки";4,"ек"},2)</f>
        <v>Четыре рубля 07 копеек</v>
      </c>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3"/>
      <c r="AN217" s="40"/>
      <c r="AO217" s="40"/>
      <c r="AP217" s="40"/>
      <c r="AQ217" s="40"/>
      <c r="AR217" s="40"/>
      <c r="AS217" s="40"/>
      <c r="AT217" s="40"/>
      <c r="AU217" s="40"/>
      <c r="AV217" s="40"/>
      <c r="AW217" s="40"/>
      <c r="AX217" s="40"/>
      <c r="AY217" s="40"/>
      <c r="AZ217" s="40"/>
    </row>
    <row r="218" spans="1:52" s="34" customFormat="1" ht="6" customHeight="1">
      <c r="A218" s="14"/>
      <c r="B218" s="14"/>
      <c r="C218" s="14"/>
      <c r="D218" s="14"/>
      <c r="E218" s="14"/>
      <c r="F218" s="14"/>
      <c r="G218" s="14"/>
      <c r="H218" s="14"/>
      <c r="I218" s="14"/>
      <c r="J218" s="14"/>
      <c r="K218" s="14"/>
      <c r="L218" s="14"/>
      <c r="M218" s="14"/>
      <c r="N218" s="14"/>
      <c r="O218" s="14"/>
      <c r="P218" s="14"/>
      <c r="Q218" s="14"/>
      <c r="R218" s="14"/>
      <c r="S218" s="15"/>
      <c r="T218" s="15"/>
      <c r="U218" s="14"/>
      <c r="V218" s="14"/>
      <c r="W218" s="14"/>
      <c r="X218" s="14"/>
      <c r="Y218" s="14"/>
      <c r="Z218" s="14"/>
      <c r="AA218" s="14"/>
      <c r="AB218" s="14"/>
      <c r="AC218" s="14"/>
      <c r="AD218" s="14"/>
      <c r="AE218" s="14"/>
      <c r="AF218" s="14"/>
      <c r="AG218" s="14"/>
      <c r="AH218" s="14"/>
      <c r="AI218" s="14"/>
      <c r="AJ218" s="14"/>
      <c r="AK218" s="14"/>
      <c r="AL218" s="14"/>
      <c r="AM218" s="13"/>
      <c r="AN218" s="40"/>
      <c r="AO218" s="40"/>
      <c r="AP218" s="40"/>
      <c r="AQ218" s="40"/>
      <c r="AR218" s="40"/>
      <c r="AS218" s="40"/>
      <c r="AT218" s="40"/>
      <c r="AU218" s="40"/>
      <c r="AV218" s="40"/>
      <c r="AW218" s="40"/>
      <c r="AX218" s="40"/>
      <c r="AY218" s="40"/>
      <c r="AZ218" s="40"/>
    </row>
    <row r="219" spans="1:52" s="34" customFormat="1" ht="15">
      <c r="A219" s="133" t="s">
        <v>51</v>
      </c>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40"/>
      <c r="AO219" s="40"/>
      <c r="AP219" s="40"/>
      <c r="AQ219" s="40"/>
      <c r="AR219" s="40"/>
      <c r="AS219" s="40"/>
      <c r="AT219" s="40"/>
      <c r="AU219" s="40"/>
      <c r="AV219" s="40"/>
      <c r="AW219" s="40"/>
      <c r="AX219" s="40"/>
      <c r="AY219" s="40"/>
      <c r="AZ219" s="40"/>
    </row>
    <row r="220" spans="1:52" s="34" customFormat="1" ht="15">
      <c r="A220" s="134" t="s">
        <v>20</v>
      </c>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
      <c r="AN220" s="40"/>
      <c r="AO220" s="40"/>
      <c r="AP220" s="40"/>
      <c r="AQ220" s="40"/>
      <c r="AR220" s="40"/>
      <c r="AS220" s="40"/>
      <c r="AT220" s="40"/>
      <c r="AU220" s="40"/>
      <c r="AV220" s="40"/>
      <c r="AW220" s="40"/>
      <c r="AX220" s="40"/>
      <c r="AY220" s="40"/>
      <c r="AZ220" s="40"/>
    </row>
    <row r="221" spans="1:52" s="34" customFormat="1" ht="15">
      <c r="A221" s="134" t="s">
        <v>50</v>
      </c>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
      <c r="AN221" s="40"/>
      <c r="AO221" s="40"/>
      <c r="AP221" s="40"/>
      <c r="AQ221" s="40"/>
      <c r="AR221" s="40"/>
      <c r="AS221" s="40"/>
      <c r="AT221" s="40"/>
      <c r="AU221" s="40"/>
      <c r="AV221" s="40"/>
      <c r="AW221" s="40"/>
      <c r="AX221" s="40"/>
      <c r="AY221" s="40"/>
      <c r="AZ221" s="40"/>
    </row>
    <row r="222" spans="1:52" s="34" customFormat="1" ht="15">
      <c r="A222" s="45"/>
      <c r="B222" s="45"/>
      <c r="C222" s="45"/>
      <c r="D222" s="45"/>
      <c r="E222" s="45"/>
      <c r="F222" s="45"/>
      <c r="G222" s="45"/>
      <c r="H222" s="45"/>
      <c r="I222" s="45"/>
      <c r="J222" s="45"/>
      <c r="K222" s="45"/>
      <c r="L222" s="45"/>
      <c r="M222" s="45"/>
      <c r="N222" s="45"/>
      <c r="O222" s="45"/>
      <c r="P222" s="45"/>
      <c r="Q222" s="45"/>
      <c r="R222" s="45"/>
      <c r="S222" s="45"/>
      <c r="T222" s="15"/>
      <c r="U222" s="14"/>
      <c r="V222" s="14"/>
      <c r="W222" s="14"/>
      <c r="X222" s="14"/>
      <c r="Y222" s="14"/>
      <c r="Z222" s="14"/>
      <c r="AA222" s="14"/>
      <c r="AB222" s="14"/>
      <c r="AC222" s="14"/>
      <c r="AD222" s="14"/>
      <c r="AE222" s="14"/>
      <c r="AF222" s="14"/>
      <c r="AG222" s="14"/>
      <c r="AH222" s="14"/>
      <c r="AI222" s="14"/>
      <c r="AJ222" s="14"/>
      <c r="AK222" s="14"/>
      <c r="AL222" s="14"/>
      <c r="AM222" s="13"/>
      <c r="AN222" s="40"/>
      <c r="AO222" s="40"/>
      <c r="AP222" s="40"/>
      <c r="AQ222" s="40"/>
      <c r="AR222" s="40"/>
      <c r="AS222" s="40"/>
      <c r="AT222" s="40"/>
      <c r="AU222" s="40"/>
      <c r="AV222" s="40"/>
      <c r="AW222" s="40"/>
      <c r="AX222" s="40"/>
      <c r="AY222" s="40"/>
      <c r="AZ222" s="40"/>
    </row>
    <row r="223" spans="1:52" s="34" customFormat="1" ht="74.25" customHeight="1">
      <c r="A223" s="141" t="str">
        <f>T115</f>
        <v>Начальник Брестского областного 
управления Госпромнадзора
___________________________ И.Г.Калишук</v>
      </c>
      <c r="B223" s="141"/>
      <c r="C223" s="141"/>
      <c r="D223" s="141"/>
      <c r="E223" s="141"/>
      <c r="F223" s="141"/>
      <c r="G223" s="141"/>
      <c r="H223" s="141"/>
      <c r="I223" s="141"/>
      <c r="J223" s="141"/>
      <c r="K223" s="141"/>
      <c r="L223" s="141"/>
      <c r="M223" s="141"/>
      <c r="N223" s="141"/>
      <c r="O223" s="141"/>
      <c r="P223" s="141"/>
      <c r="Q223" s="141"/>
      <c r="R223" s="141"/>
      <c r="S223" s="141"/>
      <c r="T223" s="15"/>
      <c r="U223" s="15"/>
      <c r="V223" s="15"/>
      <c r="W223" s="15"/>
      <c r="X223" s="15"/>
      <c r="Y223" s="15"/>
      <c r="Z223" s="15"/>
      <c r="AA223" s="15"/>
      <c r="AB223" s="15"/>
      <c r="AC223" s="15"/>
      <c r="AD223" s="15"/>
      <c r="AE223" s="15"/>
      <c r="AF223" s="15"/>
      <c r="AG223" s="15"/>
      <c r="AH223" s="15"/>
      <c r="AI223" s="15"/>
      <c r="AJ223" s="15"/>
      <c r="AK223" s="15"/>
      <c r="AL223" s="15"/>
      <c r="AM223" s="13"/>
      <c r="AN223" s="40"/>
      <c r="AO223" s="40"/>
      <c r="AP223" s="40"/>
      <c r="AQ223" s="40"/>
      <c r="AR223" s="40"/>
      <c r="AS223" s="40"/>
      <c r="AT223" s="40"/>
      <c r="AU223" s="40"/>
      <c r="AV223" s="40"/>
      <c r="AW223" s="40"/>
      <c r="AX223" s="40"/>
      <c r="AY223" s="40"/>
      <c r="AZ223" s="40"/>
    </row>
    <row r="224" spans="1:52" s="34" customFormat="1" ht="8.25" customHeight="1">
      <c r="A224" s="151"/>
      <c r="B224" s="151"/>
      <c r="C224" s="151"/>
      <c r="D224" s="151"/>
      <c r="E224" s="151"/>
      <c r="F224" s="151"/>
      <c r="G224" s="151"/>
      <c r="H224" s="151"/>
      <c r="I224" s="151"/>
      <c r="J224" s="151"/>
      <c r="K224" s="151"/>
      <c r="L224" s="151"/>
      <c r="M224" s="151"/>
      <c r="N224" s="151"/>
      <c r="O224" s="151"/>
      <c r="P224" s="151"/>
      <c r="Q224" s="151"/>
      <c r="R224" s="151"/>
      <c r="S224" s="151"/>
      <c r="T224" s="15"/>
      <c r="U224" s="152"/>
      <c r="V224" s="152"/>
      <c r="W224" s="152"/>
      <c r="X224" s="152"/>
      <c r="Y224" s="152"/>
      <c r="Z224" s="152"/>
      <c r="AA224" s="152"/>
      <c r="AB224" s="152"/>
      <c r="AC224" s="152"/>
      <c r="AD224" s="152"/>
      <c r="AE224" s="152"/>
      <c r="AF224" s="153"/>
      <c r="AG224" s="153"/>
      <c r="AH224" s="153"/>
      <c r="AI224" s="153"/>
      <c r="AJ224" s="153"/>
      <c r="AK224" s="153"/>
      <c r="AL224" s="153"/>
      <c r="AM224" s="13"/>
      <c r="AN224" s="40"/>
      <c r="AO224" s="40"/>
      <c r="AP224" s="40"/>
      <c r="AQ224" s="40"/>
      <c r="AR224" s="40"/>
      <c r="AS224" s="40"/>
      <c r="AT224" s="40"/>
      <c r="AU224" s="40"/>
      <c r="AV224" s="40"/>
      <c r="AW224" s="40"/>
      <c r="AX224" s="40"/>
      <c r="AY224" s="40"/>
      <c r="AZ224" s="40"/>
    </row>
    <row r="225" spans="1:52" s="34" customFormat="1" ht="15">
      <c r="A225" s="13" t="s">
        <v>11</v>
      </c>
      <c r="B225" s="13"/>
      <c r="C225" s="13"/>
      <c r="D225" s="13"/>
      <c r="E225" s="13"/>
      <c r="F225" s="13"/>
      <c r="G225" s="13"/>
      <c r="H225" s="13"/>
      <c r="I225" s="13"/>
      <c r="J225" s="13"/>
      <c r="K225" s="13"/>
      <c r="L225" s="13"/>
      <c r="M225" s="13"/>
      <c r="N225" s="13"/>
      <c r="O225" s="13"/>
      <c r="P225" s="13"/>
      <c r="Q225" s="13"/>
      <c r="R225" s="13"/>
      <c r="S225" s="16"/>
      <c r="T225" s="16"/>
      <c r="U225" s="13"/>
      <c r="V225" s="13"/>
      <c r="W225" s="13"/>
      <c r="X225" s="13"/>
      <c r="Y225" s="13"/>
      <c r="Z225" s="13"/>
      <c r="AA225" s="13"/>
      <c r="AB225" s="13"/>
      <c r="AC225" s="13"/>
      <c r="AD225" s="13"/>
      <c r="AE225" s="13"/>
      <c r="AF225" s="13"/>
      <c r="AG225" s="13"/>
      <c r="AH225" s="13"/>
      <c r="AI225" s="13"/>
      <c r="AJ225" s="13"/>
      <c r="AK225" s="13"/>
      <c r="AL225" s="13"/>
      <c r="AM225" s="13"/>
      <c r="AN225" s="40"/>
      <c r="AO225" s="40"/>
      <c r="AP225" s="40"/>
      <c r="AQ225" s="40"/>
      <c r="AR225" s="40"/>
      <c r="AS225" s="40"/>
      <c r="AT225" s="40"/>
      <c r="AU225" s="40"/>
      <c r="AV225" s="40"/>
      <c r="AW225" s="40"/>
      <c r="AX225" s="40"/>
      <c r="AY225" s="40"/>
      <c r="AZ225" s="40"/>
    </row>
    <row r="226" spans="1:52" s="34" customFormat="1" ht="15">
      <c r="A226" s="13"/>
      <c r="B226" s="13"/>
      <c r="C226" s="13"/>
      <c r="D226" s="13"/>
      <c r="E226" s="13"/>
      <c r="F226" s="13"/>
      <c r="G226" s="13"/>
      <c r="H226" s="13"/>
      <c r="I226" s="13"/>
      <c r="J226" s="13"/>
      <c r="K226" s="13"/>
      <c r="L226" s="13"/>
      <c r="M226" s="13"/>
      <c r="N226" s="13"/>
      <c r="O226" s="13"/>
      <c r="P226" s="13"/>
      <c r="Q226" s="13"/>
      <c r="R226" s="13"/>
      <c r="S226" s="16"/>
      <c r="T226" s="16"/>
      <c r="U226" s="13"/>
      <c r="V226" s="13"/>
      <c r="W226" s="13"/>
      <c r="X226" s="13"/>
      <c r="Y226" s="13"/>
      <c r="Z226" s="13"/>
      <c r="AA226" s="13"/>
      <c r="AB226" s="13"/>
      <c r="AC226" s="13"/>
      <c r="AD226" s="13"/>
      <c r="AE226" s="13"/>
      <c r="AF226" s="13"/>
      <c r="AG226" s="13"/>
      <c r="AH226" s="13"/>
      <c r="AI226" s="13"/>
      <c r="AJ226" s="13"/>
      <c r="AK226" s="13"/>
      <c r="AL226" s="13"/>
      <c r="AM226" s="13"/>
      <c r="AN226" s="40"/>
      <c r="AO226" s="40"/>
      <c r="AP226" s="40"/>
      <c r="AQ226" s="40"/>
      <c r="AR226" s="40"/>
      <c r="AS226" s="40"/>
      <c r="AT226" s="40"/>
      <c r="AU226" s="40"/>
      <c r="AV226" s="40"/>
      <c r="AW226" s="40"/>
      <c r="AX226" s="40"/>
      <c r="AY226" s="40"/>
      <c r="AZ226" s="40"/>
    </row>
  </sheetData>
  <sheetProtection password="CE2C" sheet="1" formatCells="0" formatColumns="0" formatRows="0" selectLockedCells="1"/>
  <mergeCells count="295">
    <mergeCell ref="B14:R14"/>
    <mergeCell ref="S14:AL14"/>
    <mergeCell ref="A63:AL63"/>
    <mergeCell ref="A138:AL138"/>
    <mergeCell ref="C64:AL64"/>
    <mergeCell ref="C65:AL65"/>
    <mergeCell ref="C66:AL66"/>
    <mergeCell ref="C67:AL67"/>
    <mergeCell ref="C68:AL68"/>
    <mergeCell ref="A53:AK53"/>
    <mergeCell ref="A57:K57"/>
    <mergeCell ref="C19:AL19"/>
    <mergeCell ref="C25:AL25"/>
    <mergeCell ref="B16:AL16"/>
    <mergeCell ref="B36:AL36"/>
    <mergeCell ref="B38:AL38"/>
    <mergeCell ref="B34:AJ34"/>
    <mergeCell ref="C18:AL18"/>
    <mergeCell ref="C20:AL20"/>
    <mergeCell ref="C22:AL22"/>
    <mergeCell ref="B10:AL10"/>
    <mergeCell ref="A51:O51"/>
    <mergeCell ref="A68:B68"/>
    <mergeCell ref="A69:B69"/>
    <mergeCell ref="Q42:AL42"/>
    <mergeCell ref="B42:H42"/>
    <mergeCell ref="P46:U46"/>
    <mergeCell ref="V46:AC46"/>
    <mergeCell ref="A48:H48"/>
    <mergeCell ref="AJ48:AL48"/>
    <mergeCell ref="A75:AL75"/>
    <mergeCell ref="A1:AM2"/>
    <mergeCell ref="B30:AL30"/>
    <mergeCell ref="B40:H40"/>
    <mergeCell ref="B35:AL35"/>
    <mergeCell ref="B15:AL15"/>
    <mergeCell ref="B17:AL17"/>
    <mergeCell ref="W5:AK5"/>
    <mergeCell ref="C70:AL70"/>
    <mergeCell ref="P122:W122"/>
    <mergeCell ref="W6:AL6"/>
    <mergeCell ref="A94:AL94"/>
    <mergeCell ref="A95:AL95"/>
    <mergeCell ref="A109:Q109"/>
    <mergeCell ref="A59:AL59"/>
    <mergeCell ref="A49:AL49"/>
    <mergeCell ref="A84:AL84"/>
    <mergeCell ref="I42:P42"/>
    <mergeCell ref="A64:B64"/>
    <mergeCell ref="A102:AL102"/>
    <mergeCell ref="A98:AL98"/>
    <mergeCell ref="A101:AL101"/>
    <mergeCell ref="A70:B70"/>
    <mergeCell ref="A71:B71"/>
    <mergeCell ref="A92:AL92"/>
    <mergeCell ref="A72:B72"/>
    <mergeCell ref="A73:B73"/>
    <mergeCell ref="A99:AL99"/>
    <mergeCell ref="A82:AL82"/>
    <mergeCell ref="A93:AL93"/>
    <mergeCell ref="A108:Q108"/>
    <mergeCell ref="N9:S9"/>
    <mergeCell ref="Q40:AL40"/>
    <mergeCell ref="B29:AL29"/>
    <mergeCell ref="A65:B65"/>
    <mergeCell ref="A90:AL90"/>
    <mergeCell ref="A66:B66"/>
    <mergeCell ref="A67:B67"/>
    <mergeCell ref="C24:AL24"/>
    <mergeCell ref="C28:AL28"/>
    <mergeCell ref="A89:AL89"/>
    <mergeCell ref="A74:AL74"/>
    <mergeCell ref="A76:AL76"/>
    <mergeCell ref="A77:AL77"/>
    <mergeCell ref="A79:I79"/>
    <mergeCell ref="K79:AK79"/>
    <mergeCell ref="O78:AK78"/>
    <mergeCell ref="A78:N78"/>
    <mergeCell ref="A52:AL52"/>
    <mergeCell ref="AD48:AI48"/>
    <mergeCell ref="A47:AM47"/>
    <mergeCell ref="C26:AL26"/>
    <mergeCell ref="C27:AL27"/>
    <mergeCell ref="B12:AL12"/>
    <mergeCell ref="I40:P40"/>
    <mergeCell ref="B33:AL33"/>
    <mergeCell ref="B37:AL37"/>
    <mergeCell ref="C23:AL23"/>
    <mergeCell ref="P51:Z51"/>
    <mergeCell ref="AA51:AL51"/>
    <mergeCell ref="A54:AL54"/>
    <mergeCell ref="A58:AL58"/>
    <mergeCell ref="A60:AL60"/>
    <mergeCell ref="B11:AL11"/>
    <mergeCell ref="B13:AL13"/>
    <mergeCell ref="C21:AL21"/>
    <mergeCell ref="A55:AL55"/>
    <mergeCell ref="A50:AL50"/>
    <mergeCell ref="A62:AL62"/>
    <mergeCell ref="A56:AL56"/>
    <mergeCell ref="A61:AL61"/>
    <mergeCell ref="A81:AL81"/>
    <mergeCell ref="C71:AL71"/>
    <mergeCell ref="C72:AL72"/>
    <mergeCell ref="C73:AL73"/>
    <mergeCell ref="C69:AL69"/>
    <mergeCell ref="L57:AL57"/>
    <mergeCell ref="A80:AL80"/>
    <mergeCell ref="A107:Q107"/>
    <mergeCell ref="A110:Q113"/>
    <mergeCell ref="A96:AL96"/>
    <mergeCell ref="A100:AL100"/>
    <mergeCell ref="A83:L83"/>
    <mergeCell ref="M83:AL83"/>
    <mergeCell ref="A86:AL86"/>
    <mergeCell ref="A85:AL85"/>
    <mergeCell ref="A87:AL87"/>
    <mergeCell ref="A88:AL88"/>
    <mergeCell ref="K117:R117"/>
    <mergeCell ref="A119:I119"/>
    <mergeCell ref="T119:AB119"/>
    <mergeCell ref="T115:AK117"/>
    <mergeCell ref="A91:AL91"/>
    <mergeCell ref="A104:S104"/>
    <mergeCell ref="T104:AL104"/>
    <mergeCell ref="A105:Q105"/>
    <mergeCell ref="T105:AL113"/>
    <mergeCell ref="A106:K106"/>
    <mergeCell ref="A103:AL103"/>
    <mergeCell ref="A97:AL97"/>
    <mergeCell ref="L124:P124"/>
    <mergeCell ref="R124:AA124"/>
    <mergeCell ref="A126:AL126"/>
    <mergeCell ref="A127:AL127"/>
    <mergeCell ref="F124:K124"/>
    <mergeCell ref="M123:Y123"/>
    <mergeCell ref="A114:Q115"/>
    <mergeCell ref="A117:G117"/>
    <mergeCell ref="A128:O128"/>
    <mergeCell ref="P128:Z128"/>
    <mergeCell ref="AA128:AL128"/>
    <mergeCell ref="A129:AL129"/>
    <mergeCell ref="A130:AK130"/>
    <mergeCell ref="A131:AL131"/>
    <mergeCell ref="A132:AL132"/>
    <mergeCell ref="A133:AK133"/>
    <mergeCell ref="A134:K134"/>
    <mergeCell ref="L134:AL134"/>
    <mergeCell ref="A135:AL135"/>
    <mergeCell ref="A136:AL136"/>
    <mergeCell ref="A139:J139"/>
    <mergeCell ref="K139:R139"/>
    <mergeCell ref="S139:T139"/>
    <mergeCell ref="U139:AH139"/>
    <mergeCell ref="A140:L140"/>
    <mergeCell ref="M140:AK140"/>
    <mergeCell ref="A141:I141"/>
    <mergeCell ref="K141:AK141"/>
    <mergeCell ref="A143:C143"/>
    <mergeCell ref="D143:Z143"/>
    <mergeCell ref="AA143:AF143"/>
    <mergeCell ref="AG143:AL143"/>
    <mergeCell ref="A144:C144"/>
    <mergeCell ref="D144:Z144"/>
    <mergeCell ref="AA144:AF144"/>
    <mergeCell ref="AG144:AL144"/>
    <mergeCell ref="A145:C145"/>
    <mergeCell ref="D145:Z145"/>
    <mergeCell ref="AA145:AF145"/>
    <mergeCell ref="AG145:AL145"/>
    <mergeCell ref="D146:Z146"/>
    <mergeCell ref="AA146:AF146"/>
    <mergeCell ref="AG146:AL146"/>
    <mergeCell ref="A147:C147"/>
    <mergeCell ref="D147:Z147"/>
    <mergeCell ref="AA147:AF147"/>
    <mergeCell ref="AG147:AL147"/>
    <mergeCell ref="A146:C146"/>
    <mergeCell ref="A148:C148"/>
    <mergeCell ref="D148:Z148"/>
    <mergeCell ref="AA148:AF148"/>
    <mergeCell ref="AG148:AL148"/>
    <mergeCell ref="A149:AL149"/>
    <mergeCell ref="A151:S154"/>
    <mergeCell ref="V151:AL152"/>
    <mergeCell ref="V154:AC154"/>
    <mergeCell ref="AD154:AL154"/>
    <mergeCell ref="A159:P159"/>
    <mergeCell ref="R159:AL159"/>
    <mergeCell ref="A160:P168"/>
    <mergeCell ref="R160:AL161"/>
    <mergeCell ref="R163:AL164"/>
    <mergeCell ref="R165:AL165"/>
    <mergeCell ref="R166:AM169"/>
    <mergeCell ref="N170:R170"/>
    <mergeCell ref="B172:K172"/>
    <mergeCell ref="L172:T172"/>
    <mergeCell ref="W172:AB172"/>
    <mergeCell ref="B173:C173"/>
    <mergeCell ref="E173:K173"/>
    <mergeCell ref="D176:W176"/>
    <mergeCell ref="X176:Z176"/>
    <mergeCell ref="AA176:AC176"/>
    <mergeCell ref="AD176:AF176"/>
    <mergeCell ref="AG176:AI176"/>
    <mergeCell ref="AJ176:AL176"/>
    <mergeCell ref="AD179:AF179"/>
    <mergeCell ref="AG179:AI179"/>
    <mergeCell ref="AJ179:AL179"/>
    <mergeCell ref="A180:AL180"/>
    <mergeCell ref="A181:G181"/>
    <mergeCell ref="H181:AL181"/>
    <mergeCell ref="H182:AL182"/>
    <mergeCell ref="A183:AL183"/>
    <mergeCell ref="A184:H184"/>
    <mergeCell ref="I184:AL184"/>
    <mergeCell ref="A188:S191"/>
    <mergeCell ref="V188:AL189"/>
    <mergeCell ref="V191:AC191"/>
    <mergeCell ref="AD191:AL191"/>
    <mergeCell ref="A198:U204"/>
    <mergeCell ref="AF198:AK198"/>
    <mergeCell ref="A206:G206"/>
    <mergeCell ref="I206:AL206"/>
    <mergeCell ref="AG211:AI211"/>
    <mergeCell ref="AJ211:AL211"/>
    <mergeCell ref="A224:S224"/>
    <mergeCell ref="U224:AE224"/>
    <mergeCell ref="AF224:AL224"/>
    <mergeCell ref="AD214:AF214"/>
    <mergeCell ref="AG214:AI214"/>
    <mergeCell ref="AJ214:AL214"/>
    <mergeCell ref="A216:G216"/>
    <mergeCell ref="H216:AL216"/>
    <mergeCell ref="A217:G217"/>
    <mergeCell ref="H217:AL217"/>
    <mergeCell ref="A223:S223"/>
    <mergeCell ref="D212:W212"/>
    <mergeCell ref="I207:AL207"/>
    <mergeCell ref="I208:AL208"/>
    <mergeCell ref="A209:R209"/>
    <mergeCell ref="U209:Z209"/>
    <mergeCell ref="A211:C211"/>
    <mergeCell ref="D211:W211"/>
    <mergeCell ref="X211:Z211"/>
    <mergeCell ref="AA211:AC211"/>
    <mergeCell ref="D178:W178"/>
    <mergeCell ref="A174:AL174"/>
    <mergeCell ref="A176:C176"/>
    <mergeCell ref="A219:AM219"/>
    <mergeCell ref="A220:AL220"/>
    <mergeCell ref="A221:AL221"/>
    <mergeCell ref="AD211:AF211"/>
    <mergeCell ref="A194:AM194"/>
    <mergeCell ref="A197:R197"/>
    <mergeCell ref="AF197:AL197"/>
    <mergeCell ref="AG212:AI213"/>
    <mergeCell ref="AJ212:AL213"/>
    <mergeCell ref="AB209:AK209"/>
    <mergeCell ref="A137:AL137"/>
    <mergeCell ref="D177:W177"/>
    <mergeCell ref="A177:C178"/>
    <mergeCell ref="X177:Z178"/>
    <mergeCell ref="AA177:AC178"/>
    <mergeCell ref="AD177:AF178"/>
    <mergeCell ref="AG177:AI178"/>
    <mergeCell ref="B32:AL32"/>
    <mergeCell ref="B39:AJ39"/>
    <mergeCell ref="BC40:BC42"/>
    <mergeCell ref="AJ177:AL178"/>
    <mergeCell ref="S170:AB170"/>
    <mergeCell ref="D213:W213"/>
    <mergeCell ref="A212:C213"/>
    <mergeCell ref="X212:Z213"/>
    <mergeCell ref="AA212:AC213"/>
    <mergeCell ref="AD212:AF213"/>
    <mergeCell ref="BD40:BD42"/>
    <mergeCell ref="BE40:BE42"/>
    <mergeCell ref="BC45:BC47"/>
    <mergeCell ref="BD45:BD47"/>
    <mergeCell ref="BE45:BE47"/>
    <mergeCell ref="BC48:BC49"/>
    <mergeCell ref="BD48:BD49"/>
    <mergeCell ref="BE48:BE49"/>
    <mergeCell ref="BC59:BC60"/>
    <mergeCell ref="BD59:BD60"/>
    <mergeCell ref="BE59:BE60"/>
    <mergeCell ref="BC51:BC52"/>
    <mergeCell ref="BD51:BD52"/>
    <mergeCell ref="BE51:BE52"/>
    <mergeCell ref="BC57:BC58"/>
    <mergeCell ref="BD57:BD58"/>
    <mergeCell ref="BE57:BE58"/>
  </mergeCells>
  <dataValidations count="3">
    <dataValidation type="list" allowBlank="1" showInputMessage="1" showErrorMessage="1" sqref="B14">
      <formula1>$BA$31:$BA$32</formula1>
    </dataValidation>
    <dataValidation type="list" allowBlank="1" showInputMessage="1" showErrorMessage="1" sqref="C19:C28 D20:AL28">
      <formula1>$BB$34:$BB$54</formula1>
    </dataValidation>
    <dataValidation type="list" allowBlank="1" showInputMessage="1" showErrorMessage="1" sqref="W6:AL6">
      <formula1>$BA$1:$BA$26</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4" manualBreakCount="4">
    <brk id="43" max="38" man="1"/>
    <brk id="120" max="38" man="1"/>
    <brk id="156" max="38" man="1"/>
    <brk id="193"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697707.16</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Шестьсот девяносто семь тысяч семьсот семь рублей 16 копеек</v>
      </c>
    </row>
    <row r="19" spans="2:3" ht="12.75">
      <c r="B19" s="7">
        <f ca="1">ROUND((RAND()*10000000),2)</f>
        <v>3751115.55</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Три миллиона семьсот пятьдесят одна тысяча сто пятнадцать рублей 55 копеек</v>
      </c>
    </row>
    <row r="20" spans="2:3" ht="12.75">
      <c r="B20" s="7">
        <f ca="1">ROUND((RAND()*100000000),2)</f>
        <v>33666366.52</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Тридцать три миллиона шестьсот шестьдесят шесть тысяч триста шестьдесят шесть рублей 52 копейки</v>
      </c>
    </row>
    <row r="21" spans="2:3" ht="12.75">
      <c r="B21" s="7">
        <f ca="1">ROUND((RAND()*1000000000),2)</f>
        <v>22413273.26</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Двадцать два миллиона четыреста тринадцать тысяч двести семьдесят три рубля 26 копеек</v>
      </c>
    </row>
    <row r="22" spans="2:3" ht="12.75">
      <c r="B22" s="7">
        <f ca="1">ROUND((RAND()*1000000000000),2)</f>
        <v>534078016828.88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Пятьсот тридцать четыре миллиарда семьдесят восемь миллионов шестнадцать тысяч восемьсот двадцать восемь рублей 88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2024-03-11T07:28:01Z</cp:lastPrinted>
  <dcterms:created xsi:type="dcterms:W3CDTF">2021-04-16T08:52:42Z</dcterms:created>
  <dcterms:modified xsi:type="dcterms:W3CDTF">2024-07-05T13:38:31Z</dcterms:modified>
  <cp:category/>
  <cp:version/>
  <cp:contentType/>
  <cp:contentStatus/>
</cp:coreProperties>
</file>