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25" yWindow="375" windowWidth="14205" windowHeight="910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'Лист1'!$A$3:$AM$246</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Putiata</author>
  </authors>
  <commentList>
    <comment ref="V57" authorId="0">
      <text>
        <r>
          <rPr>
            <sz val="9"/>
            <rFont val="Tahoma"/>
            <family val="2"/>
          </rPr>
          <t xml:space="preserve">
Заполняет Госпромнадзор при регистрации договора.
ВЫБРАТЬ АБРИВИАТУРУ ППО или ТУ
Номер автоматически переходит в акт и счет</t>
        </r>
      </text>
    </comment>
    <comment ref="A63"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и В ПРОТОКОЛ СОГЛАСОВАНИЯ ЦЕНЫ</t>
        </r>
      </text>
    </comment>
    <comment ref="A135" authorId="0">
      <text>
        <r>
          <rPr>
            <sz val="9"/>
            <rFont val="Tahoma"/>
            <family val="2"/>
          </rPr>
          <t>ДАННЫЕ АВТОМАТИЧЕСКИ ПОПАДАЮТ В АКТ И СЧЕТ</t>
        </r>
      </text>
    </comment>
    <comment ref="K138" authorId="0">
      <text>
        <r>
          <rPr>
            <sz val="9"/>
            <rFont val="Tahoma"/>
            <family val="2"/>
          </rPr>
          <t xml:space="preserve">
ДАННЫЕ АВТОМАТИЧЕСКИ ПОПАДАЮТ В АКТ И СЧЕТ</t>
        </r>
      </text>
    </comment>
    <comment ref="W6" authorId="0">
      <text>
        <r>
          <rPr>
            <sz val="9"/>
            <rFont val="Tahoma"/>
            <family val="2"/>
          </rPr>
          <t xml:space="preserve">
ВЫБРАТЬ ИЗ СПИСКА УПРАВЛЕНИЕ ПО МЕСТУ НАЗНАЧЕНИЯ
</t>
        </r>
      </text>
    </comment>
    <comment ref="B46"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B48"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C74" authorId="0">
      <text>
        <r>
          <rPr>
            <sz val="9"/>
            <rFont val="Tahoma"/>
            <family val="2"/>
          </rPr>
          <t xml:space="preserve">
ДАННЫЕ = ИЗ ТАБЛИЦЫ ЗАЯВЛЕНИЯ 
ПРИ НЕОБХОДИМОСТИ ИСПРАВИТЬ
ОТРЕГУЛИРОВАТЬ ВЫСОТУ СТРОКИ ДЛЯ ПОЛНОГО ОТОБРАЖЕНИЯ ТЕКСТА;
ЛИШНИЕ СТРОКИ СКРЫТЬ.
</t>
        </r>
      </text>
    </comment>
    <comment ref="AG165" authorId="0">
      <text>
        <r>
          <rPr>
            <sz val="9"/>
            <rFont val="Tahoma"/>
            <family val="2"/>
          </rPr>
          <t xml:space="preserve">
ЗАПОЛНЯЕТСЯ ГОСПРОМНАДЗОРОМ
УКАЗАТЬ КОЛИЧЕСТВО ЧАСОВ
</t>
        </r>
      </text>
    </comment>
    <comment ref="AD59" authorId="0">
      <text>
        <r>
          <rPr>
            <sz val="9"/>
            <rFont val="Tahoma"/>
            <family val="2"/>
          </rPr>
          <t xml:space="preserve">
ЗАПОЛНЯЕТСЯ ГОСПРОМНАДЗОРОМ, АВТОМАТИЧЕСКИ ПОПАДАЕТ В СЧЕТ И АКТ
</t>
        </r>
      </text>
    </comment>
    <comment ref="B14" authorId="0">
      <text>
        <r>
          <rPr>
            <sz val="9"/>
            <rFont val="Tahoma"/>
            <family val="2"/>
          </rPr>
          <t xml:space="preserve">
ВЫБРАТЬ ИЗ ВЫПАДАЮЩЕГО СПИСКА
</t>
        </r>
      </text>
    </comment>
    <comment ref="A66" authorId="0">
      <text>
        <r>
          <rPr>
            <sz val="9"/>
            <rFont val="Tahoma"/>
            <family val="2"/>
          </rPr>
          <t xml:space="preserve">
ДАННЫЕ АВТОМАТИЧЕСКИ ПОПАДАЮТ В ПРОТОКОЛ СОГЛАСОВАНИЯ ЦЕНЫ
</t>
        </r>
      </text>
    </comment>
    <comment ref="L68" authorId="0">
      <text>
        <r>
          <rPr>
            <sz val="9"/>
            <rFont val="Tahoma"/>
            <family val="2"/>
          </rPr>
          <t xml:space="preserve">
ДАННЫЕ АВТОМАТИЧЕСКИ ПОПАДАЮТ В ПРОТОКОЛ СОГЛАСОВАНИЯ ЦЕНЫ
</t>
        </r>
      </text>
    </comment>
    <comment ref="K159" authorId="0">
      <text>
        <r>
          <rPr>
            <sz val="9"/>
            <rFont val="Tahoma"/>
            <family val="2"/>
          </rPr>
          <t xml:space="preserve">
ЗАПОЛНЯЕТСЯ ГОСПРОМНАДЗОРОМ
</t>
        </r>
      </text>
    </comment>
    <comment ref="U159" authorId="0">
      <text>
        <r>
          <rPr>
            <sz val="9"/>
            <rFont val="Tahoma"/>
            <family val="2"/>
          </rPr>
          <t xml:space="preserve">
ЗАПОЛНЯЕТСЯ ГОСПРОМНАДЗОРОМ
</t>
        </r>
      </text>
    </comment>
    <comment ref="B16" authorId="0">
      <text>
        <r>
          <rPr>
            <sz val="9"/>
            <rFont val="Tahoma"/>
            <family val="2"/>
          </rPr>
          <t xml:space="preserve">
УКАЗАТЬ  ДАТУ И НОМЕР ВЫДАННОГО РАНЕЕ РАЗРЕШЕНИЯ  ЕСЛИ  ТРЕБУЕТСЯ ВНЕСЕНИЕ ИЗМЕНЕНИЙ ИЛИ СКРЫТЬ СТРОКУ
</t>
        </r>
      </text>
    </comment>
    <comment ref="C19" authorId="0">
      <text>
        <r>
          <rPr>
            <sz val="9"/>
            <rFont val="Tahoma"/>
            <family val="2"/>
          </rPr>
          <t xml:space="preserve">
ВЫБРАТЬ НАИМЕНОВАНИЕ ИЗ СПИСКА;
ОТРЕГУЛИРОВАТЬ ВЫСОТУ СТРОКИ ДЛЯ ПОЛНОГО ОТОБРАЖЕНИЯ ТЕКСТА  ИЛИ СКРЫТЬ ЛИШНИЕ СТРОКИ;
ВЫБРАННЫЕ НАИМЕНОВАНИЯ АВТОМАТИЧЕСКИ ПОПАДАЮТ В ДОГОВОР.</t>
        </r>
      </text>
    </comment>
    <comment ref="C23" authorId="0">
      <text>
        <r>
          <rPr>
            <sz val="9"/>
            <rFont val="Tahoma"/>
            <family val="2"/>
          </rPr>
          <t xml:space="preserve">
ВЫБРАТЬ НАИМЕНОВАНИЕ ИЗ СПИСКА;
ОТРЕГУЛИРОВАТЬ ВЫСОТУ СТРОКИ ДЛЯ ПОЛНОГО ОТОБРАЖЕНИЯ ТЕКСТА  ИЛИ СКРЫТЬ ЛИШНИЕ СТРОКИ;
ВЫБРАННЫЕ НАИМЕНОВАНИЯ АВТОМАТИЧЕСКИ ПОПАДАЮТ В ДОГОВОР.</t>
        </r>
      </text>
    </comment>
  </commentList>
</comments>
</file>

<file path=xl/sharedStrings.xml><?xml version="1.0" encoding="utf-8"?>
<sst xmlns="http://schemas.openxmlformats.org/spreadsheetml/2006/main" count="407" uniqueCount="306">
  <si>
    <t>ИСПОЛНИТЕЛЬ:</t>
  </si>
  <si>
    <t>ЗАКАЗЧИК:</t>
  </si>
  <si>
    <t xml:space="preserve">АКТ № </t>
  </si>
  <si>
    <t>сдачи-приемки оказанных услуг</t>
  </si>
  <si>
    <t>"</t>
  </si>
  <si>
    <t>г.</t>
  </si>
  <si>
    <t>от</t>
  </si>
  <si>
    <t>Наименование услуг (работ)</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</si>
  <si>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</si>
  <si>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</si>
  <si>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</si>
  <si>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</si>
  <si>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</si>
  <si>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</si>
  <si>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</si>
  <si>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</si>
  <si>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</si>
  <si>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</si>
  <si>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</si>
  <si>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</si>
  <si>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</si>
  <si>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</si>
  <si>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</si>
  <si>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</si>
  <si>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</si>
  <si>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</si>
  <si>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</si>
  <si>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</si>
  <si>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</si>
  <si>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</si>
  <si>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</si>
  <si>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</si>
  <si>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</si>
  <si>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</si>
  <si>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</si>
  <si>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</si>
  <si>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</si>
  <si>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</si>
  <si>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</si>
  <si>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</si>
  <si>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</si>
  <si>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</si>
  <si>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</si>
  <si>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</si>
  <si>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</si>
  <si>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</si>
  <si>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</si>
  <si>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r>
      <rPr>
        <b/>
        <sz val="11"/>
        <color indexed="8"/>
        <rFont val="Times New Roman"/>
        <family val="1"/>
      </rPr>
      <t>ИСПОЛНИТЕЛЬ:</t>
    </r>
    <r>
      <rPr>
        <sz val="11"/>
        <color indexed="8"/>
        <rFont val="Times New Roman"/>
        <family val="1"/>
      </rPr>
      <t xml:space="preserve">
Госпромнадзор
220108, г. Минск, ул. Казинца, 86/1
p/с: BY61AKBB36429000032530000000
БИК: AKBBBY2X
ЦБУ № 527 ОАО "АСБ Беларусбанк"
УНП 100061974 ОКПО 00015482</t>
    </r>
  </si>
  <si>
    <t>Счет-фактура выписана на основании договора от</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</si>
  <si>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</si>
  <si>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</si>
  <si>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</si>
  <si>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</si>
  <si>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</si>
  <si>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</si>
  <si>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</si>
  <si>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</si>
  <si>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</si>
  <si>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</si>
  <si>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</si>
  <si>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</si>
  <si>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</si>
  <si>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заявление</t>
  </si>
  <si>
    <t>Предоплату гарантируем.</t>
  </si>
  <si>
    <t xml:space="preserve">Руководитель </t>
  </si>
  <si>
    <t>Гл. бухгалтер</t>
  </si>
  <si>
    <t>управления Госпромнадзора</t>
  </si>
  <si>
    <t>Минского городского</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</si>
  <si>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</si>
  <si>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</si>
  <si>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</si>
  <si>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</si>
  <si>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Начальнику</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</si>
  <si>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</si>
  <si>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</si>
  <si>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</si>
  <si>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С порядком оформления документов для оказания платных услуг, размещенном на сайте Госпромнадзора, ознакомлены.</t>
  </si>
  <si>
    <t xml:space="preserve">Поле для внесения дополнительных сведений  вместо данного текста (или скрыть строку) </t>
  </si>
  <si>
    <t xml:space="preserve">возмездного оказания услуг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</si>
  <si>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</si>
  <si>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</si>
  <si>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</si>
  <si>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Заказчик обязуется принять и оплатить Исполнителю оказанные услуги в соответствии с настоящим договором.</t>
  </si>
  <si>
    <t>2.1. Стоимость оказываемых услуг, являющихся предметом настоящего договора, определена протоколом согласования цены (прилагается).</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</si>
  <si>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</si>
  <si>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</si>
  <si>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</si>
  <si>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</si>
  <si>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</si>
  <si>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</si>
  <si>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</si>
  <si>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</si>
  <si>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</si>
  <si>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</si>
  <si>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</si>
  <si>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</si>
  <si>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</si>
  <si>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ПРОТОКОЛ</t>
  </si>
  <si>
    <t xml:space="preserve">согласования цены </t>
  </si>
  <si>
    <t xml:space="preserve">к договору от </t>
  </si>
  <si>
    <t>согласно заявлению от</t>
  </si>
  <si>
    <t>в сумме:</t>
  </si>
  <si>
    <t>в том числе НДС (20%)-</t>
  </si>
  <si>
    <t>п/п №</t>
  </si>
  <si>
    <t>Единицы измерения</t>
  </si>
  <si>
    <t>Сумма</t>
  </si>
  <si>
    <t>Стоимость одного нормо-часа</t>
  </si>
  <si>
    <t>бел.руб.</t>
  </si>
  <si>
    <t>Трудоемкость</t>
  </si>
  <si>
    <t>чел.-час.</t>
  </si>
  <si>
    <t>Итого с учетом округления:</t>
  </si>
  <si>
    <t>НДС</t>
  </si>
  <si>
    <t xml:space="preserve">Сумма с НДС
</t>
  </si>
  <si>
    <t xml:space="preserve">Настоящий протокол является неотъемлемой частью договора. </t>
  </si>
  <si>
    <t>Трудоемкость
чел.-час.</t>
  </si>
  <si>
    <t>Стоимость одного нормо-часа
бел.руб</t>
  </si>
  <si>
    <r>
      <rPr>
        <b/>
        <sz val="11"/>
        <color indexed="8"/>
        <rFont val="Times New Roman"/>
        <family val="1"/>
      </rPr>
      <t>ИСПОЛНИТЕЛЬ:</t>
    </r>
    <r>
      <rPr>
        <sz val="11"/>
        <color indexed="8"/>
        <rFont val="Times New Roman"/>
        <family val="1"/>
      </rPr>
      <t xml:space="preserve">
</t>
    </r>
  </si>
  <si>
    <t xml:space="preserve"> №</t>
  </si>
  <si>
    <t>1.1.1.</t>
  </si>
  <si>
    <t>1.1.2.</t>
  </si>
  <si>
    <t>1.1.3.</t>
  </si>
  <si>
    <t>1.1.4.</t>
  </si>
  <si>
    <t>1.1.5.</t>
  </si>
  <si>
    <t>1.1.6.</t>
  </si>
  <si>
    <t>1.1.7.</t>
  </si>
  <si>
    <t>1.1.8.</t>
  </si>
  <si>
    <t>1.1.9.</t>
  </si>
  <si>
    <t>1.1.10.</t>
  </si>
  <si>
    <t>Брестского областного</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</si>
  <si>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</si>
  <si>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</si>
  <si>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</si>
  <si>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</si>
  <si>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</si>
  <si>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</si>
  <si>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</si>
  <si>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</si>
  <si>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</si>
  <si>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</si>
  <si>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</si>
  <si>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</si>
  <si>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</si>
  <si>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</si>
  <si>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</si>
  <si>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</si>
  <si>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</si>
  <si>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</si>
  <si>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</si>
  <si>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</si>
  <si>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</si>
  <si>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</si>
  <si>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</si>
  <si>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</si>
  <si>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</si>
  <si>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</si>
  <si>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</si>
  <si>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</si>
  <si>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</si>
  <si>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</si>
  <si>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</si>
  <si>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</si>
  <si>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</si>
  <si>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</si>
  <si>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</si>
  <si>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</si>
  <si>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</si>
  <si>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</si>
  <si>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</si>
  <si>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</si>
  <si>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</si>
  <si>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</si>
  <si>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</si>
  <si>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</si>
  <si>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</si>
  <si>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</si>
  <si>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</si>
  <si>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</si>
  <si>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</si>
  <si>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</si>
  <si>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</si>
  <si>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</si>
  <si>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</si>
  <si>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</si>
  <si>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</si>
  <si>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</si>
  <si>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</si>
  <si>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</si>
  <si>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</si>
  <si>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</si>
  <si>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</si>
  <si>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</si>
  <si>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</si>
  <si>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</si>
  <si>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</si>
  <si>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</si>
  <si>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</si>
  <si>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</si>
  <si>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</si>
  <si>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</si>
  <si>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</si>
  <si>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</si>
  <si>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</si>
  <si>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</si>
  <si>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</si>
  <si>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</si>
  <si>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</si>
  <si>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</si>
  <si>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</si>
  <si>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</si>
  <si>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</si>
  <si>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</si>
  <si>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</si>
  <si>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</si>
  <si>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</si>
  <si>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</si>
  <si>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</si>
  <si>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</si>
  <si>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</si>
  <si>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протокол согласования цены. Заполнению Заказчиком подлежат зеленые поля в заявлении и договоре. Необходимые данные внесенные в заявление автоматически попадают в договор, счет и акт.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Заполнение списка в п.1 в договоре происходит автоматически переносом сведений из таблицы заявления.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</si>
  <si>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(указать расчетный счет, УНН, наименование и местонахождение банка, код )</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</si>
  <si>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услугам-услуги считаются оказанными, оплата за услуги Заказчику не возвращается.</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</si>
  <si>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</si>
  <si>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</si>
  <si>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заместителя начальника Минского городского управления Госпромнадзора Ворона Александра Леонидовича,</t>
  </si>
  <si>
    <t xml:space="preserve">Просим заключить договор на оказание услуг(и) по проведению оценки возможности </t>
  </si>
  <si>
    <t xml:space="preserve">выполнять отдельные виды работ (оказывать отдельные виды услуг) при осуществлении деятельности в области промышленной безопасности для </t>
  </si>
  <si>
    <t>(полное наименование юридического лица)</t>
  </si>
  <si>
    <t>сварка полиэтиленовых труб нагретым инструментом встык</t>
  </si>
  <si>
    <t>сварка полиэтиленовых труб соединительными деталями с закладными нагревателями (ЗН)</t>
  </si>
  <si>
    <t>ацетиленокислородная сварка (процесс сварки-311 в соответствии с СТБ ISO 4063-2012)</t>
  </si>
  <si>
    <t>пропанокислородная сварка (процесс сварки-312 в соответствии с СТБ ISO 4063-2012)</t>
  </si>
  <si>
    <t>№ п/п</t>
  </si>
  <si>
    <t xml:space="preserve">1.1. Исполнитель обязуется оказать услуги по проведению оценки возможности выполнять отдельные виды работ (оказывать отдельные виды услуг) при осуществлении деятельности в области промышленной безопасности для </t>
  </si>
  <si>
    <t>(выбрать из списка)</t>
  </si>
  <si>
    <t>1.1.11.</t>
  </si>
  <si>
    <t>1.1.12.</t>
  </si>
  <si>
    <t>1.1.13.</t>
  </si>
  <si>
    <t>1.1.14.</t>
  </si>
  <si>
    <t>1.1.15.</t>
  </si>
  <si>
    <t>1.1.16.</t>
  </si>
  <si>
    <t>1.1.17.</t>
  </si>
  <si>
    <t>1.1.18.</t>
  </si>
  <si>
    <t>1.1.19.</t>
  </si>
  <si>
    <t>1.1.20.</t>
  </si>
  <si>
    <t>1.2. Результат оформляется актом.</t>
  </si>
  <si>
    <t>дуговая сварка плавящимся покрытым электродом (процесс сварки-111 в соответствии с СТБ ISO 4063-2012)</t>
  </si>
  <si>
    <t>дуговая сварка под флюсом проволочным электродом (процесс сварки-121 в соответствии с СТБ ISO 4063-2012)</t>
  </si>
  <si>
    <t>дуговая сварка под флюсом с присадкой железного порошка (процесс сварки-124 в соответствии с СТБ ISO 4063-2012)</t>
  </si>
  <si>
    <t>дуговая сварка под флюсом порошковой электродной проволокой (процесс сварки-125 в соответствии с СТБ ISO 4063-2012)</t>
  </si>
  <si>
    <t>дуговая сварка в инертном газе плавящимся проволочным электродом (процесс сварки-131 в соответствии с СТБ ISO 4063-2012)</t>
  </si>
  <si>
    <t>дуговая сварка в инертном газе плавящейся порошковой электродной проволокой (процесс сварки-132 в соответствии с СТБ ISO 4063-2012)</t>
  </si>
  <si>
    <t>дуговая сварка в активном газе плавящимся проволочным электродом (процесс сварки-135 в соответствии с СТБ ISO 4063-2012)</t>
  </si>
  <si>
    <t>дуговая сварка в активном газе плавящейся порошковой электродной проволокой (процесс сварки-136 в соответствии с СТБ ISO 4063-2012)</t>
  </si>
  <si>
    <t>дуговая сварка в инертном газе неплавящимся вольфрамовым электродом (процесс сварки-142 в соответствии с СТБ ISO 4063-2012)</t>
  </si>
  <si>
    <t>дуговая сварка в защитном активном газе неплавящимся вольфрамовым электродом (процесс сварки-147 в соответствии с СТБ ISO 4063-2012)</t>
  </si>
  <si>
    <t>дуговая сварка порошковой самозащитной проволокой (процесс сварки-114 в соответствии с СТБ ISO 4063-2012)</t>
  </si>
  <si>
    <t>дуговая сварка в инертном газе плавящейся порошковой электродной проволокой с металлическим порошком в наполнителе (процесс сварки-133 в соответствии с СТБ ISO 4063-2012)</t>
  </si>
  <si>
    <t>дуговая сварка в активном газе плавящейся порошковой электродной проволокой с металлическим порошком в наполнителе (процесс сварки-138 в соответствии с СТБ ISO 4063-2012)</t>
  </si>
  <si>
    <t>дуговая сварка в инертном газе неплавящимся вольфрамовым электродом с присадочной проволокой/прутком (процесс сварки-141 в соответствии с СТБ ISO 4063-2012)</t>
  </si>
  <si>
    <t>дуговая сварка в инертном газе неплавящимся вольфрамовым электродом с порошковой присадочной проволокой/прутком (процесс сварки-143 в соответствии с СТБ ISO 4063-2012)</t>
  </si>
  <si>
    <t>дуговая сварка в инертном газе с примесью восстановительного газа неплавящимся вольфрамовым электродом с присадочной проволокой/прутком (процесс сварки-145 в соответствии с СТБ ISO 4063-2012)</t>
  </si>
  <si>
    <t>дуговая сварка в инертном газе с примесью восстанавливающего газа неплавящимся вольфрамовым электродом с порошковой присадочной проволокой/прутком (процесс сварки-146 в соответствии с СТБ ISO 4063-2012)</t>
  </si>
  <si>
    <t>Р/</t>
  </si>
  <si>
    <t xml:space="preserve">с  другой стороны, далее именуемые Сторонами, удостоверяем, что Сторонами достигнуто соглашение о стоимости оказываемой услуги по проведению оценки возможности выполнять отдельные виды работ (оказывать отдельные виды услуг) при осуществлении деятельности в области промышленной безопасности для </t>
  </si>
  <si>
    <t xml:space="preserve">Проведение оценки возможности выполнять отдельные виды работ (оказывать отдельные виды услуг) при осуществлении деятельности в области промышленной безопасности для </t>
  </si>
  <si>
    <t xml:space="preserve">внесения изменений в разрешение на право проведения аттестации сварщиков  </t>
  </si>
  <si>
    <t xml:space="preserve">получения разрешения на право проведения аттестации сварщиков  </t>
  </si>
  <si>
    <t>( указать дату и номер выданного ранее разрешения, если требуется внесение изменений, или скрыть строку)</t>
  </si>
  <si>
    <t>1.1.21.</t>
  </si>
  <si>
    <r>
      <rPr>
        <sz val="15"/>
        <color indexed="8"/>
        <rFont val="Times New Roman"/>
        <family val="1"/>
      </rPr>
      <t>на следующие наименования процессов сварки:</t>
    </r>
    <r>
      <rPr>
        <sz val="12"/>
        <color indexed="8"/>
        <rFont val="Times New Roman"/>
        <family val="1"/>
      </rPr>
      <t xml:space="preserve">
 </t>
    </r>
    <r>
      <rPr>
        <sz val="9"/>
        <color indexed="8"/>
        <rFont val="Times New Roman"/>
        <family val="1"/>
      </rPr>
      <t>(выбрать из списка, лишние строки скрыть)</t>
    </r>
  </si>
  <si>
    <r>
      <t xml:space="preserve">Брестское областное управление 
</t>
    </r>
    <r>
      <rPr>
        <sz val="14"/>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224032, г.Брест, ул.Советской Конституции, 30-2
</t>
    </r>
    <r>
      <rPr>
        <b/>
        <sz val="14"/>
        <color indexed="8"/>
        <rFont val="Times New Roman"/>
        <family val="1"/>
      </rPr>
      <t>Банковские реквизиты:</t>
    </r>
    <r>
      <rPr>
        <sz val="14"/>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</si>
  <si>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20.03.2024 г. № 43-03/2024</t>
  </si>
  <si>
    <t>20.03.2024 г. № 31-03/2024</t>
  </si>
  <si>
    <t>20.03.2024 г. № 37-03/2024</t>
  </si>
  <si>
    <r>
      <rPr>
        <b/>
        <sz val="14"/>
        <color indexed="8"/>
        <rFont val="Times New Roman"/>
        <family val="1"/>
      </rPr>
      <t xml:space="preserve">Витебское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210002, г.Витебск, ул.Вострецова, 2
</t>
    </r>
    <r>
      <rPr>
        <b/>
        <sz val="14"/>
        <color indexed="8"/>
        <rFont val="Times New Roman"/>
        <family val="1"/>
      </rPr>
      <t>Банковские реквизиты:</t>
    </r>
    <r>
      <rPr>
        <sz val="14"/>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</si>
  <si>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20.03.2024 г. № 44-03/2024</t>
  </si>
  <si>
    <t>20.03.2024 г. № 32-03/2024</t>
  </si>
  <si>
    <t>20.03.2024 г. № 38-03/2024</t>
  </si>
  <si>
    <t>20.03.2024 г. № 22-03/2024</t>
  </si>
  <si>
    <t>20.03.2024 г. № 23-03/2024</t>
  </si>
  <si>
    <r>
      <rPr>
        <b/>
        <sz val="14"/>
        <color indexed="8"/>
        <rFont val="Times New Roman"/>
        <family val="1"/>
      </rPr>
      <t>Гомельское областное управление</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246045, г.Гомель, ул.Олимпийская, 13
</t>
    </r>
    <r>
      <rPr>
        <b/>
        <sz val="14"/>
        <color indexed="8"/>
        <rFont val="Times New Roman"/>
        <family val="1"/>
      </rPr>
      <t>Банковские реквизиты:</t>
    </r>
    <r>
      <rPr>
        <sz val="14"/>
        <color indexed="8"/>
        <rFont val="Times New Roman"/>
        <family val="1"/>
      </rPr>
      <t xml:space="preserve">
p/с: BY85BLBB36420400872669001001
БИК: BLBBBY2X
Дирекция ОАО "Белинвестбанк" 
по Гомельской области
УНП 400872669  ОКПО 00015482</t>
    </r>
  </si>
  <si>
    <t>20.03.2024 г. № 33-03/2024</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</si>
  <si>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</si>
  <si>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</si>
  <si>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</si>
  <si>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</si>
  <si>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</si>
  <si>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r>
      <rPr>
        <b/>
        <sz val="14"/>
        <color indexed="8"/>
        <rFont val="Times New Roman"/>
        <family val="1"/>
      </rPr>
      <t xml:space="preserve">Гродненское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230029, г.Гродно, ул.Горького, 49  
</t>
    </r>
    <r>
      <rPr>
        <b/>
        <sz val="14"/>
        <color indexed="8"/>
        <rFont val="Times New Roman"/>
        <family val="1"/>
      </rPr>
      <t>Банковские реквизиты:</t>
    </r>
    <r>
      <rPr>
        <sz val="14"/>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</si>
  <si>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20.03.2024 г. № 46-03/2024</t>
  </si>
  <si>
    <t>20.03.2024 г. № 34-03/2024</t>
  </si>
  <si>
    <t>20.03.2024 г. № 40-03/2024</t>
  </si>
  <si>
    <r>
      <rPr>
        <b/>
        <sz val="14"/>
        <color indexed="8"/>
        <rFont val="Times New Roman"/>
        <family val="1"/>
      </rPr>
      <t xml:space="preserve">Минское городское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220108, г.Минск, ул.Казинца, д. 86, корп. 1
</t>
    </r>
    <r>
      <rPr>
        <b/>
        <sz val="14"/>
        <color indexed="8"/>
        <rFont val="Times New Roman"/>
        <family val="1"/>
      </rPr>
      <t>Банковские реквизиты:</t>
    </r>
    <r>
      <rPr>
        <sz val="14"/>
        <color indexed="8"/>
        <rFont val="Times New Roman"/>
        <family val="1"/>
      </rPr>
      <t xml:space="preserve">
р/с BY61АКВВ36429000032530000000
БИК: AKBBBY2Х 
ЦБУ № 527 ОАО «АСБ Беларусбанк»
г.Минск, ул.Воронянского, 7а
УНП 100061974  ОКПО 00015482</t>
    </r>
  </si>
  <si>
    <t>20.03.2024 г. № 30-03/2024</t>
  </si>
  <si>
    <t>20.03.2024 г. № 19-03/2024</t>
  </si>
  <si>
    <t>20.03.2024 г. № 18-03/2024</t>
  </si>
  <si>
    <t>Заместитель начальника Минского 
городского управления Госпромнадзора
___________________________А.Л.Ворон</t>
  </si>
  <si>
    <r>
      <rPr>
        <b/>
        <sz val="14"/>
        <color indexed="8"/>
        <rFont val="Times New Roman"/>
        <family val="1"/>
      </rPr>
      <t xml:space="preserve">Минское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220108, г.Минск, ул.Казинца, д. 86, корп. 1
</t>
    </r>
    <r>
      <rPr>
        <b/>
        <sz val="14"/>
        <color indexed="8"/>
        <rFont val="Times New Roman"/>
        <family val="1"/>
      </rPr>
      <t>Банковские реквизиты:</t>
    </r>
    <r>
      <rPr>
        <sz val="14"/>
        <color indexed="8"/>
        <rFont val="Times New Roman"/>
        <family val="1"/>
      </rPr>
      <t xml:space="preserve">
р/с BY61АКВВ36429000032530000000
БИК: AKBBBY2Х 
ЦБУ № 527 ОАО «АСБ Беларусбанк»
г.Минск, ул.Воронянского, 7а
УНП 100061974  ОКПО 00015482</t>
    </r>
  </si>
  <si>
    <t>20.03.2024 г. № 35-03/2024</t>
  </si>
  <si>
    <t>20.03.2024 г. № 41-03/2024</t>
  </si>
  <si>
    <r>
      <rPr>
        <b/>
        <sz val="14"/>
        <color indexed="8"/>
        <rFont val="Times New Roman"/>
        <family val="1"/>
      </rPr>
      <t xml:space="preserve">Могилевское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212003, г.Могилев, ул.Челюскинцев, 115 
</t>
    </r>
    <r>
      <rPr>
        <b/>
        <sz val="14"/>
        <color indexed="8"/>
        <rFont val="Times New Roman"/>
        <family val="1"/>
      </rPr>
      <t>Банковские реквизиты:</t>
    </r>
    <r>
      <rPr>
        <sz val="14"/>
        <color indexed="8"/>
        <rFont val="Times New Roman"/>
        <family val="1"/>
      </rPr>
      <t xml:space="preserve">
р/с BY46АКВВ36429000001500000000
в МОУ №700 ОАО "Беларусбанк"
БИК АКВВ BY2Х  УНП 700630521</t>
    </r>
  </si>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</sst>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106">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5"/>
      <color indexed="8"/>
      <name val="Times New Roman"/>
      <family val="1"/>
    </font>
    <font>
      <sz val="9.5"/>
      <name val="Times New Roman"/>
      <family val="1"/>
    </font>
    <font>
      <sz val="9"/>
      <name val="Tahoma"/>
      <family val="2"/>
    </font>
    <font>
      <b/>
      <sz val="9.5"/>
      <color indexed="8"/>
      <name val="Times New Roman"/>
      <family val="1"/>
    </font>
    <font>
      <u val="single"/>
      <sz val="9.5"/>
      <color indexed="8"/>
      <name val="Times New Roman"/>
      <family val="1"/>
    </font>
    <font>
      <sz val="11"/>
      <name val="Times New Roman"/>
      <family val="1"/>
    </font>
    <font>
      <sz val="9"/>
      <color indexed="8"/>
      <name val="Times New Roman"/>
      <family val="1"/>
    </font>
    <font>
      <sz val="15"/>
      <color indexed="8"/>
      <name val="Times New Roman"/>
      <family val="1"/>
    </font>
    <font>
      <sz val="12"/>
      <color indexed="8"/>
      <name val="Times New Roman"/>
      <family val="1"/>
    </font>
    <font>
      <sz val="14"/>
      <color indexed="8"/>
      <name val="Times New Roman"/>
      <family val="1"/>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5"/>
      <color indexed="8"/>
      <name val="Courier New"/>
      <family val="3"/>
    </font>
    <font>
      <b/>
      <sz val="10.5"/>
      <color indexed="8"/>
      <name val="Times New Roman"/>
      <family val="1"/>
    </font>
    <font>
      <sz val="10.5"/>
      <color indexed="8"/>
      <name val="Times New Roman"/>
      <family val="1"/>
    </font>
    <font>
      <sz val="12"/>
      <color indexed="63"/>
      <name val="Segoe UI"/>
      <family val="2"/>
    </font>
    <font>
      <b/>
      <sz val="10"/>
      <color indexed="8"/>
      <name val="Times New Roman"/>
      <family val="1"/>
    </font>
    <font>
      <sz val="8"/>
      <color indexed="8"/>
      <name val="Times New Roman"/>
      <family val="1"/>
    </font>
    <font>
      <b/>
      <sz val="9"/>
      <color indexed="8"/>
      <name val="Times New Roman"/>
      <family val="1"/>
    </font>
    <font>
      <sz val="13"/>
      <color indexed="8"/>
      <name val="Times New Roman"/>
      <family val="1"/>
    </font>
    <font>
      <b/>
      <sz val="15"/>
      <color indexed="8"/>
      <name val="Times New Roman"/>
      <family val="1"/>
    </font>
    <font>
      <b/>
      <sz val="13"/>
      <color indexed="8"/>
      <name val="Times New Roman"/>
      <family val="1"/>
    </font>
    <font>
      <sz val="11"/>
      <color indexed="20"/>
      <name val="Times New Roman"/>
      <family val="1"/>
    </font>
    <font>
      <i/>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9.5"/>
      <color theme="1"/>
      <name val="Times New Roman"/>
      <family val="1"/>
    </font>
    <font>
      <sz val="5"/>
      <color rgb="FF000000"/>
      <name val="Courier New"/>
      <family val="3"/>
    </font>
    <font>
      <b/>
      <sz val="10.5"/>
      <color rgb="FF000000"/>
      <name val="Times New Roman"/>
      <family val="1"/>
    </font>
    <font>
      <sz val="10.5"/>
      <color rgb="FF000000"/>
      <name val="Times New Roman"/>
      <family val="1"/>
    </font>
    <font>
      <sz val="12"/>
      <color rgb="FF212529"/>
      <name val="Segoe UI"/>
      <family val="2"/>
    </font>
    <font>
      <b/>
      <sz val="14"/>
      <color theme="1"/>
      <name val="Times New Roman"/>
      <family val="1"/>
    </font>
    <font>
      <sz val="14"/>
      <color theme="1"/>
      <name val="Times New Roman"/>
      <family val="1"/>
    </font>
    <font>
      <b/>
      <sz val="9"/>
      <color theme="1"/>
      <name val="Times New Roman"/>
      <family val="1"/>
    </font>
    <font>
      <sz val="9"/>
      <color theme="1"/>
      <name val="Times New Roman"/>
      <family val="1"/>
    </font>
    <font>
      <sz val="12"/>
      <color theme="1"/>
      <name val="Times New Roman"/>
      <family val="1"/>
    </font>
    <font>
      <sz val="9.5"/>
      <color rgb="FF000000"/>
      <name val="Times New Roman"/>
      <family val="1"/>
    </font>
    <font>
      <sz val="11"/>
      <color rgb="FFA50021"/>
      <name val="Times New Roman"/>
      <family val="1"/>
    </font>
    <font>
      <i/>
      <sz val="12"/>
      <color theme="1"/>
      <name val="Times New Roman"/>
      <family val="1"/>
    </font>
    <font>
      <sz val="8"/>
      <color theme="1"/>
      <name val="Times New Roman"/>
      <family val="1"/>
    </font>
    <font>
      <b/>
      <sz val="13"/>
      <color theme="1"/>
      <name val="Times New Roman"/>
      <family val="1"/>
    </font>
    <font>
      <b/>
      <sz val="15"/>
      <color theme="1"/>
      <name val="Times New Roman"/>
      <family val="1"/>
    </font>
    <font>
      <b/>
      <sz val="10"/>
      <color theme="1"/>
      <name val="Times New Roman"/>
      <family val="1"/>
    </font>
    <font>
      <sz val="6"/>
      <color rgb="FF000000"/>
      <name val="Times New Roman"/>
      <family val="1"/>
    </font>
    <font>
      <sz val="7"/>
      <color rgb="FF000000"/>
      <name val="Times New Roman"/>
      <family val="1"/>
    </font>
    <font>
      <sz val="13"/>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thin"/>
      <right>
        <color indexed="63"/>
      </right>
      <top style="thin"/>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style="thin"/>
      <bottom style="thin"/>
    </border>
    <border>
      <left/>
      <right/>
      <top style="thin"/>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6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4" fillId="0" borderId="0">
      <alignment/>
      <protection/>
    </xf>
    <xf numFmtId="0" fontId="70" fillId="0" borderId="0" applyNumberFormat="0" applyFill="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32" borderId="0" applyNumberFormat="0" applyBorder="0" applyAlignment="0" applyProtection="0"/>
  </cellStyleXfs>
  <cellXfs count="284">
    <xf numFmtId="0" fontId="0" fillId="0" borderId="0" xfId="0" applyFont="1" applyAlignment="1">
      <alignment/>
    </xf>
    <xf numFmtId="0" fontId="5" fillId="0" borderId="0" xfId="53" applyFont="1">
      <alignment/>
      <protection/>
    </xf>
    <xf numFmtId="0" fontId="76"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7" fillId="33" borderId="0" xfId="0" applyFont="1" applyFill="1" applyAlignment="1" applyProtection="1">
      <alignment/>
      <protection hidden="1"/>
    </xf>
    <xf numFmtId="0" fontId="77" fillId="33" borderId="0" xfId="0" applyFont="1" applyFill="1" applyAlignment="1" applyProtection="1">
      <alignment/>
      <protection hidden="1"/>
    </xf>
    <xf numFmtId="0" fontId="77" fillId="33" borderId="0" xfId="0" applyFont="1" applyFill="1" applyBorder="1" applyAlignment="1" applyProtection="1">
      <alignment/>
      <protection hidden="1"/>
    </xf>
    <xf numFmtId="0" fontId="77" fillId="33" borderId="0" xfId="0" applyFont="1" applyFill="1" applyBorder="1" applyAlignment="1" applyProtection="1">
      <alignment/>
      <protection hidden="1"/>
    </xf>
    <xf numFmtId="0" fontId="78" fillId="33" borderId="0" xfId="0" applyFont="1" applyFill="1" applyAlignment="1" applyProtection="1">
      <alignment/>
      <protection hidden="1"/>
    </xf>
    <xf numFmtId="0" fontId="77" fillId="33" borderId="0" xfId="0" applyNumberFormat="1" applyFont="1" applyFill="1" applyAlignment="1" applyProtection="1" quotePrefix="1">
      <alignment horizontal="right"/>
      <protection hidden="1"/>
    </xf>
    <xf numFmtId="0" fontId="78" fillId="33" borderId="0" xfId="0" applyFont="1" applyFill="1" applyBorder="1" applyAlignment="1" applyProtection="1">
      <alignment horizontal="right"/>
      <protection hidden="1"/>
    </xf>
    <xf numFmtId="0" fontId="79" fillId="33" borderId="0" xfId="0" applyFont="1" applyFill="1" applyBorder="1" applyAlignment="1" applyProtection="1">
      <alignment vertical="top"/>
      <protection hidden="1"/>
    </xf>
    <xf numFmtId="0" fontId="80" fillId="33" borderId="0" xfId="0" applyFont="1" applyFill="1" applyAlignment="1" applyProtection="1">
      <alignment/>
      <protection hidden="1"/>
    </xf>
    <xf numFmtId="0" fontId="81" fillId="33" borderId="0" xfId="0" applyFont="1" applyFill="1" applyAlignment="1" applyProtection="1">
      <alignment/>
      <protection hidden="1"/>
    </xf>
    <xf numFmtId="0" fontId="82" fillId="33" borderId="0" xfId="0" applyFont="1" applyFill="1" applyAlignment="1" applyProtection="1">
      <alignment vertical="center"/>
      <protection hidden="1"/>
    </xf>
    <xf numFmtId="0" fontId="77" fillId="0" borderId="0" xfId="0" applyFont="1" applyAlignment="1" applyProtection="1">
      <alignment/>
      <protection hidden="1" locked="0"/>
    </xf>
    <xf numFmtId="0" fontId="80" fillId="33" borderId="0" xfId="0" applyFont="1" applyFill="1" applyAlignment="1" applyProtection="1">
      <alignment/>
      <protection hidden="1" locked="0"/>
    </xf>
    <xf numFmtId="0" fontId="77" fillId="0" borderId="0" xfId="0" applyFont="1" applyAlignment="1" applyProtection="1">
      <alignment/>
      <protection hidden="1" locked="0"/>
    </xf>
    <xf numFmtId="0" fontId="77" fillId="33" borderId="0" xfId="0" applyFont="1" applyFill="1" applyAlignment="1" applyProtection="1">
      <alignment/>
      <protection hidden="1" locked="0"/>
    </xf>
    <xf numFmtId="0" fontId="77" fillId="0" borderId="0" xfId="0" applyFont="1" applyBorder="1" applyAlignment="1" applyProtection="1">
      <alignment/>
      <protection hidden="1" locked="0"/>
    </xf>
    <xf numFmtId="14" fontId="78" fillId="33" borderId="0" xfId="0" applyNumberFormat="1" applyFont="1" applyFill="1" applyBorder="1" applyAlignment="1" applyProtection="1">
      <alignment horizontal="center" wrapText="1"/>
      <protection hidden="1"/>
    </xf>
    <xf numFmtId="49" fontId="78" fillId="33" borderId="0" xfId="0" applyNumberFormat="1" applyFont="1" applyFill="1" applyBorder="1" applyAlignment="1" applyProtection="1">
      <alignment horizontal="right"/>
      <protection hidden="1"/>
    </xf>
    <xf numFmtId="2" fontId="77" fillId="33" borderId="0" xfId="0" applyNumberFormat="1" applyFont="1" applyFill="1" applyAlignment="1" applyProtection="1">
      <alignment/>
      <protection hidden="1"/>
    </xf>
    <xf numFmtId="0" fontId="83" fillId="33" borderId="0" xfId="0" applyFont="1" applyFill="1" applyAlignment="1" applyProtection="1">
      <alignment/>
      <protection hidden="1"/>
    </xf>
    <xf numFmtId="0" fontId="83" fillId="33" borderId="0" xfId="0" applyFont="1" applyFill="1" applyAlignment="1" applyProtection="1">
      <alignment vertical="top"/>
      <protection hidden="1"/>
    </xf>
    <xf numFmtId="0" fontId="77" fillId="0" borderId="0" xfId="0" applyFont="1" applyAlignment="1" applyProtection="1">
      <alignment/>
      <protection hidden="1"/>
    </xf>
    <xf numFmtId="0" fontId="78" fillId="0" borderId="10" xfId="0" applyFont="1" applyBorder="1" applyAlignment="1" applyProtection="1">
      <alignment horizontal="left"/>
      <protection hidden="1"/>
    </xf>
    <xf numFmtId="0" fontId="78" fillId="33" borderId="0" xfId="0" applyFont="1" applyFill="1" applyBorder="1" applyAlignment="1" applyProtection="1">
      <alignment horizontal="center" wrapText="1"/>
      <protection hidden="1"/>
    </xf>
    <xf numFmtId="49" fontId="77" fillId="33" borderId="0" xfId="0" applyNumberFormat="1" applyFont="1" applyFill="1" applyAlignment="1" applyProtection="1">
      <alignment/>
      <protection hidden="1"/>
    </xf>
    <xf numFmtId="0" fontId="78" fillId="33" borderId="11" xfId="0" applyFont="1" applyFill="1" applyBorder="1" applyAlignment="1" applyProtection="1">
      <alignment horizontal="left" wrapText="1"/>
      <protection hidden="1"/>
    </xf>
    <xf numFmtId="0" fontId="78" fillId="33" borderId="11" xfId="0" applyFont="1" applyFill="1" applyBorder="1" applyAlignment="1" applyProtection="1">
      <alignment/>
      <protection hidden="1"/>
    </xf>
    <xf numFmtId="0" fontId="79" fillId="33" borderId="0" xfId="0" applyFont="1" applyFill="1" applyAlignment="1" applyProtection="1">
      <alignment horizontal="center"/>
      <protection hidden="1"/>
    </xf>
    <xf numFmtId="0" fontId="79" fillId="33" borderId="0" xfId="0" applyFont="1" applyFill="1" applyBorder="1" applyAlignment="1" applyProtection="1">
      <alignment horizontal="center"/>
      <protection hidden="1"/>
    </xf>
    <xf numFmtId="0" fontId="80" fillId="33" borderId="0" xfId="0" applyFont="1" applyFill="1" applyAlignment="1" applyProtection="1">
      <alignment vertical="top"/>
      <protection hidden="1"/>
    </xf>
    <xf numFmtId="0" fontId="79" fillId="33" borderId="0" xfId="0" applyFont="1" applyFill="1" applyAlignment="1" applyProtection="1">
      <alignment horizontal="center" vertical="top"/>
      <protection hidden="1"/>
    </xf>
    <xf numFmtId="0" fontId="79" fillId="33" borderId="0" xfId="0" applyFont="1" applyFill="1" applyAlignment="1" applyProtection="1">
      <alignment horizontal="center"/>
      <protection hidden="1" locked="0"/>
    </xf>
    <xf numFmtId="0" fontId="80" fillId="33" borderId="0" xfId="0" applyFont="1" applyFill="1" applyBorder="1" applyAlignment="1" applyProtection="1">
      <alignment/>
      <protection hidden="1"/>
    </xf>
    <xf numFmtId="0" fontId="84" fillId="0" borderId="0" xfId="0" applyFont="1" applyFill="1" applyBorder="1" applyAlignment="1" applyProtection="1">
      <alignment horizontal="left" vertical="top"/>
      <protection hidden="1"/>
    </xf>
    <xf numFmtId="0" fontId="80" fillId="33" borderId="0" xfId="0" applyFont="1" applyFill="1" applyBorder="1" applyAlignment="1" applyProtection="1">
      <alignment horizontal="left" wrapText="1"/>
      <protection hidden="1"/>
    </xf>
    <xf numFmtId="0" fontId="80" fillId="33" borderId="0" xfId="0" applyFont="1" applyFill="1" applyAlignment="1" applyProtection="1">
      <alignment horizontal="left" wrapText="1"/>
      <protection hidden="1"/>
    </xf>
    <xf numFmtId="0" fontId="80" fillId="33" borderId="0" xfId="0" applyFont="1" applyFill="1" applyAlignment="1" applyProtection="1">
      <alignment horizontal="left" vertical="top" wrapText="1"/>
      <protection hidden="1"/>
    </xf>
    <xf numFmtId="0" fontId="85" fillId="33" borderId="0" xfId="0" applyFont="1" applyFill="1" applyAlignment="1" applyProtection="1">
      <alignment horizontal="center" wrapText="1"/>
      <protection hidden="1"/>
    </xf>
    <xf numFmtId="0" fontId="80" fillId="33" borderId="0" xfId="0" applyFont="1" applyFill="1" applyAlignment="1" applyProtection="1">
      <alignment vertical="top" wrapText="1"/>
      <protection hidden="1"/>
    </xf>
    <xf numFmtId="0" fontId="80" fillId="33" borderId="0" xfId="0" applyFont="1" applyFill="1" applyAlignment="1" applyProtection="1">
      <alignment wrapText="1"/>
      <protection hidden="1"/>
    </xf>
    <xf numFmtId="0" fontId="77" fillId="0" borderId="0" xfId="0" applyFont="1" applyBorder="1" applyAlignment="1" applyProtection="1">
      <alignment vertical="top" wrapText="1"/>
      <protection hidden="1" locked="0"/>
    </xf>
    <xf numFmtId="0" fontId="77" fillId="0" borderId="0" xfId="0" applyFont="1" applyBorder="1" applyAlignment="1" applyProtection="1">
      <alignment vertical="top"/>
      <protection hidden="1" locked="0"/>
    </xf>
    <xf numFmtId="0" fontId="77" fillId="0" borderId="0" xfId="0" applyFont="1" applyFill="1" applyBorder="1" applyAlignment="1" applyProtection="1">
      <alignment/>
      <protection hidden="1"/>
    </xf>
    <xf numFmtId="0" fontId="79" fillId="33" borderId="0" xfId="0" applyFont="1" applyFill="1" applyAlignment="1" applyProtection="1">
      <alignment horizontal="center" wrapText="1"/>
      <protection hidden="1"/>
    </xf>
    <xf numFmtId="0" fontId="79" fillId="33" borderId="0" xfId="0" applyFont="1" applyFill="1" applyBorder="1" applyAlignment="1" applyProtection="1">
      <alignment/>
      <protection hidden="1"/>
    </xf>
    <xf numFmtId="0" fontId="79" fillId="33" borderId="0" xfId="0" applyFont="1" applyFill="1" applyBorder="1" applyAlignment="1" applyProtection="1">
      <alignment wrapText="1"/>
      <protection hidden="1"/>
    </xf>
    <xf numFmtId="49" fontId="80" fillId="33" borderId="0" xfId="0" applyNumberFormat="1" applyFont="1" applyFill="1" applyAlignment="1" applyProtection="1">
      <alignment/>
      <protection hidden="1"/>
    </xf>
    <xf numFmtId="49" fontId="80" fillId="33" borderId="0" xfId="0" applyNumberFormat="1" applyFont="1" applyFill="1" applyBorder="1" applyAlignment="1" applyProtection="1">
      <alignment/>
      <protection hidden="1"/>
    </xf>
    <xf numFmtId="49" fontId="81" fillId="33" borderId="0" xfId="0" applyNumberFormat="1" applyFont="1" applyFill="1" applyBorder="1" applyAlignment="1" applyProtection="1">
      <alignment horizontal="center" vertical="top"/>
      <protection hidden="1"/>
    </xf>
    <xf numFmtId="49" fontId="80" fillId="33" borderId="0" xfId="0" applyNumberFormat="1" applyFont="1" applyFill="1" applyAlignment="1" applyProtection="1">
      <alignment horizontal="left" vertical="top" wrapText="1"/>
      <protection hidden="1"/>
    </xf>
    <xf numFmtId="0" fontId="80" fillId="33" borderId="0" xfId="0" applyFont="1" applyFill="1" applyBorder="1" applyAlignment="1" applyProtection="1">
      <alignment wrapText="1"/>
      <protection hidden="1"/>
    </xf>
    <xf numFmtId="49" fontId="81" fillId="0" borderId="0" xfId="0" applyNumberFormat="1" applyFont="1" applyFill="1" applyBorder="1" applyAlignment="1" applyProtection="1">
      <alignment horizontal="center" vertical="top"/>
      <protection hidden="1"/>
    </xf>
    <xf numFmtId="0" fontId="77" fillId="0" borderId="0" xfId="0" applyFont="1" applyBorder="1" applyAlignment="1" applyProtection="1">
      <alignment horizontal="left" vertical="top" wrapText="1"/>
      <protection/>
    </xf>
    <xf numFmtId="0" fontId="77" fillId="0" borderId="0" xfId="0" applyFont="1" applyBorder="1" applyAlignment="1" applyProtection="1">
      <alignment vertical="top" wrapText="1"/>
      <protection hidden="1"/>
    </xf>
    <xf numFmtId="0" fontId="77" fillId="0" borderId="0" xfId="0" applyFont="1" applyBorder="1" applyAlignment="1" applyProtection="1">
      <alignment wrapText="1"/>
      <protection hidden="1"/>
    </xf>
    <xf numFmtId="0" fontId="77" fillId="0" borderId="0" xfId="0" applyFont="1" applyBorder="1" applyAlignment="1" applyProtection="1">
      <alignment vertical="top"/>
      <protection hidden="1"/>
    </xf>
    <xf numFmtId="0" fontId="77" fillId="0" borderId="0" xfId="0" applyFont="1" applyAlignment="1" applyProtection="1">
      <alignment vertical="top"/>
      <protection hidden="1"/>
    </xf>
    <xf numFmtId="0" fontId="79" fillId="33" borderId="0" xfId="0" applyFont="1" applyFill="1" applyAlignment="1" applyProtection="1">
      <alignment horizontal="left" vertical="top"/>
      <protection hidden="1"/>
    </xf>
    <xf numFmtId="0" fontId="79" fillId="33" borderId="0" xfId="0" applyFont="1" applyFill="1" applyAlignment="1" applyProtection="1">
      <alignment horizontal="left"/>
      <protection hidden="1"/>
    </xf>
    <xf numFmtId="0" fontId="77" fillId="0" borderId="0" xfId="0" applyFont="1" applyAlignment="1" applyProtection="1">
      <alignment/>
      <protection hidden="1"/>
    </xf>
    <xf numFmtId="0" fontId="77" fillId="0" borderId="0" xfId="0" applyFont="1" applyAlignment="1" applyProtection="1">
      <alignment vertical="center"/>
      <protection hidden="1"/>
    </xf>
    <xf numFmtId="0" fontId="77" fillId="0" borderId="0" xfId="0" applyFont="1" applyBorder="1" applyAlignment="1" applyProtection="1">
      <alignment/>
      <protection hidden="1"/>
    </xf>
    <xf numFmtId="0" fontId="77" fillId="0" borderId="0" xfId="0" applyFont="1" applyBorder="1" applyAlignment="1" applyProtection="1">
      <alignment vertical="center"/>
      <protection hidden="1"/>
    </xf>
    <xf numFmtId="0" fontId="77" fillId="0" borderId="0" xfId="0" applyFont="1" applyFill="1" applyAlignment="1" applyProtection="1">
      <alignment/>
      <protection hidden="1"/>
    </xf>
    <xf numFmtId="0" fontId="79" fillId="0" borderId="0" xfId="0" applyFont="1" applyAlignment="1" applyProtection="1">
      <alignment/>
      <protection hidden="1"/>
    </xf>
    <xf numFmtId="0" fontId="81" fillId="0" borderId="0" xfId="0" applyFont="1" applyAlignment="1" applyProtection="1">
      <alignment/>
      <protection hidden="1"/>
    </xf>
    <xf numFmtId="0" fontId="77" fillId="34" borderId="0" xfId="0" applyFont="1" applyFill="1" applyAlignment="1" applyProtection="1">
      <alignment horizontal="left" vertical="top" wrapText="1"/>
      <protection locked="0"/>
    </xf>
    <xf numFmtId="0" fontId="78" fillId="0" borderId="0" xfId="0" applyFont="1" applyBorder="1" applyAlignment="1" applyProtection="1">
      <alignment horizontal="left" vertical="top" wrapText="1"/>
      <protection locked="0"/>
    </xf>
    <xf numFmtId="0" fontId="77" fillId="0" borderId="0" xfId="0" applyFont="1" applyAlignment="1" applyProtection="1">
      <alignment horizontal="left" vertical="top" wrapText="1"/>
      <protection locked="0"/>
    </xf>
    <xf numFmtId="0" fontId="77" fillId="0" borderId="0" xfId="0" applyFont="1" applyBorder="1" applyAlignment="1" applyProtection="1">
      <alignment horizontal="left" vertical="top" wrapText="1"/>
      <protection locked="0"/>
    </xf>
    <xf numFmtId="0" fontId="84" fillId="33" borderId="0" xfId="0" applyFont="1" applyFill="1" applyAlignment="1" applyProtection="1">
      <alignment horizontal="left" vertical="top"/>
      <protection hidden="1"/>
    </xf>
    <xf numFmtId="0" fontId="77" fillId="35" borderId="12" xfId="0" applyFont="1" applyFill="1" applyBorder="1" applyAlignment="1" applyProtection="1">
      <alignment horizontal="center" vertical="top" wrapText="1"/>
      <protection hidden="1" locked="0"/>
    </xf>
    <xf numFmtId="0" fontId="86" fillId="36" borderId="0" xfId="0" applyFont="1" applyFill="1" applyBorder="1" applyAlignment="1">
      <alignment vertical="center" wrapText="1"/>
    </xf>
    <xf numFmtId="0" fontId="87" fillId="36" borderId="0" xfId="0" applyFont="1" applyFill="1" applyBorder="1" applyAlignment="1">
      <alignment horizontal="center" vertical="center" wrapText="1"/>
    </xf>
    <xf numFmtId="0" fontId="88" fillId="36" borderId="0" xfId="0" applyFont="1" applyFill="1" applyBorder="1" applyAlignment="1">
      <alignment horizontal="center" vertical="center" wrapText="1"/>
    </xf>
    <xf numFmtId="0" fontId="86" fillId="36" borderId="0" xfId="0" applyFont="1" applyFill="1" applyBorder="1" applyAlignment="1">
      <alignment vertical="center" wrapText="1"/>
    </xf>
    <xf numFmtId="0" fontId="88" fillId="36" borderId="0" xfId="0" applyFont="1" applyFill="1" applyBorder="1" applyAlignment="1">
      <alignment horizontal="center" vertical="center" wrapText="1"/>
    </xf>
    <xf numFmtId="0" fontId="0" fillId="0" borderId="0" xfId="0" applyBorder="1" applyAlignment="1">
      <alignment/>
    </xf>
    <xf numFmtId="0" fontId="89" fillId="0" borderId="0" xfId="0" applyFont="1" applyBorder="1" applyAlignment="1">
      <alignment horizontal="left" vertical="center" wrapText="1"/>
    </xf>
    <xf numFmtId="0" fontId="88" fillId="36" borderId="0" xfId="0" applyFont="1" applyFill="1" applyBorder="1" applyAlignment="1">
      <alignment horizontal="left" vertical="center" wrapText="1" indent="2"/>
    </xf>
    <xf numFmtId="0" fontId="88" fillId="36" borderId="0" xfId="0" applyFont="1" applyFill="1" applyBorder="1" applyAlignment="1">
      <alignment vertical="center" wrapText="1"/>
    </xf>
    <xf numFmtId="0" fontId="87" fillId="36" borderId="13" xfId="0" applyFont="1" applyFill="1" applyBorder="1" applyAlignment="1">
      <alignment horizontal="center" vertical="top" wrapText="1"/>
    </xf>
    <xf numFmtId="0" fontId="88" fillId="36" borderId="13" xfId="0" applyFont="1" applyFill="1" applyBorder="1" applyAlignment="1">
      <alignment horizontal="center" vertical="top" wrapText="1"/>
    </xf>
    <xf numFmtId="0" fontId="88" fillId="36" borderId="13" xfId="0" applyFont="1" applyFill="1" applyBorder="1" applyAlignment="1">
      <alignment horizontal="left" vertical="top" wrapText="1"/>
    </xf>
    <xf numFmtId="0" fontId="77" fillId="0" borderId="12" xfId="0" applyFont="1" applyFill="1" applyBorder="1" applyAlignment="1" applyProtection="1">
      <alignment horizontal="center" vertical="top" wrapText="1"/>
      <protection hidden="1" locked="0"/>
    </xf>
    <xf numFmtId="0" fontId="90" fillId="34" borderId="14" xfId="0" applyFont="1" applyFill="1" applyBorder="1" applyAlignment="1">
      <alignment horizontal="left" vertical="top" wrapText="1"/>
    </xf>
    <xf numFmtId="0" fontId="90" fillId="34" borderId="15" xfId="0" applyFont="1" applyFill="1" applyBorder="1" applyAlignment="1">
      <alignment horizontal="left" vertical="top" wrapText="1"/>
    </xf>
    <xf numFmtId="0" fontId="91" fillId="34" borderId="15" xfId="0" applyFont="1" applyFill="1" applyBorder="1" applyAlignment="1">
      <alignment horizontal="left" vertical="top" wrapText="1"/>
    </xf>
    <xf numFmtId="0" fontId="77" fillId="34" borderId="16" xfId="0" applyFont="1" applyFill="1" applyBorder="1" applyAlignment="1">
      <alignment horizontal="left" vertical="top" wrapText="1"/>
    </xf>
    <xf numFmtId="0" fontId="90" fillId="0" borderId="17" xfId="0" applyFont="1" applyBorder="1" applyAlignment="1">
      <alignment horizontal="left" vertical="top" wrapText="1"/>
    </xf>
    <xf numFmtId="0" fontId="90" fillId="0" borderId="0" xfId="0" applyFont="1" applyBorder="1" applyAlignment="1">
      <alignment horizontal="left" vertical="top" wrapText="1"/>
    </xf>
    <xf numFmtId="0" fontId="91" fillId="0" borderId="0" xfId="0" applyFont="1" applyBorder="1" applyAlignment="1">
      <alignment horizontal="left" vertical="top" wrapText="1"/>
    </xf>
    <xf numFmtId="0" fontId="77" fillId="0" borderId="18" xfId="0" applyFont="1" applyBorder="1" applyAlignment="1">
      <alignment horizontal="left" vertical="top" wrapText="1"/>
    </xf>
    <xf numFmtId="0" fontId="90" fillId="34" borderId="17" xfId="0" applyFont="1" applyFill="1" applyBorder="1" applyAlignment="1">
      <alignment horizontal="left" vertical="top" wrapText="1"/>
    </xf>
    <xf numFmtId="0" fontId="90" fillId="34" borderId="0" xfId="0" applyFont="1" applyFill="1" applyBorder="1" applyAlignment="1">
      <alignment horizontal="left" vertical="top" wrapText="1"/>
    </xf>
    <xf numFmtId="0" fontId="91" fillId="34" borderId="0" xfId="0" applyFont="1" applyFill="1" applyBorder="1" applyAlignment="1">
      <alignment horizontal="left" vertical="top" wrapText="1"/>
    </xf>
    <xf numFmtId="0" fontId="77" fillId="34" borderId="18" xfId="0" applyFont="1" applyFill="1" applyBorder="1" applyAlignment="1">
      <alignment horizontal="left" vertical="top" wrapText="1"/>
    </xf>
    <xf numFmtId="0" fontId="20" fillId="0" borderId="0" xfId="0" applyFont="1" applyBorder="1" applyAlignment="1">
      <alignment horizontal="left" vertical="top" wrapText="1"/>
    </xf>
    <xf numFmtId="0" fontId="16" fillId="34" borderId="18" xfId="0" applyFont="1" applyFill="1" applyBorder="1" applyAlignment="1">
      <alignment horizontal="left" vertical="top" wrapText="1"/>
    </xf>
    <xf numFmtId="0" fontId="90" fillId="0" borderId="19" xfId="0" applyFont="1" applyBorder="1" applyAlignment="1">
      <alignment horizontal="left" vertical="top" wrapText="1"/>
    </xf>
    <xf numFmtId="0" fontId="91" fillId="0" borderId="20" xfId="0" applyFont="1" applyBorder="1" applyAlignment="1">
      <alignment horizontal="left" vertical="top" wrapText="1"/>
    </xf>
    <xf numFmtId="0" fontId="77" fillId="0" borderId="21" xfId="0" applyFont="1" applyBorder="1" applyAlignment="1">
      <alignment horizontal="left" vertical="top" wrapText="1"/>
    </xf>
    <xf numFmtId="14" fontId="80" fillId="33" borderId="0" xfId="0" applyNumberFormat="1" applyFont="1" applyFill="1" applyAlignment="1" applyProtection="1">
      <alignment horizontal="left" vertical="top" wrapText="1"/>
      <protection hidden="1"/>
    </xf>
    <xf numFmtId="0" fontId="80" fillId="31" borderId="0" xfId="0" applyFont="1" applyFill="1" applyAlignment="1" applyProtection="1">
      <alignment horizontal="left" vertical="top" wrapText="1"/>
      <protection hidden="1"/>
    </xf>
    <xf numFmtId="0" fontId="84" fillId="35" borderId="12" xfId="0" applyFont="1" applyFill="1" applyBorder="1" applyAlignment="1" applyProtection="1">
      <alignment horizontal="left" vertical="top" wrapText="1"/>
      <protection hidden="1" locked="0"/>
    </xf>
    <xf numFmtId="0" fontId="84" fillId="35" borderId="11" xfId="0" applyFont="1" applyFill="1" applyBorder="1" applyAlignment="1" applyProtection="1">
      <alignment horizontal="left" vertical="top" wrapText="1"/>
      <protection hidden="1" locked="0"/>
    </xf>
    <xf numFmtId="0" fontId="84" fillId="35" borderId="22" xfId="0" applyFont="1" applyFill="1" applyBorder="1" applyAlignment="1" applyProtection="1">
      <alignment horizontal="left" vertical="top" wrapText="1"/>
      <protection hidden="1" locked="0"/>
    </xf>
    <xf numFmtId="49" fontId="81" fillId="33" borderId="0" xfId="0" applyNumberFormat="1" applyFont="1" applyFill="1" applyBorder="1" applyAlignment="1" applyProtection="1">
      <alignment horizontal="center" vertical="top"/>
      <protection hidden="1"/>
    </xf>
    <xf numFmtId="0" fontId="79" fillId="33" borderId="0" xfId="0" applyFont="1" applyFill="1" applyBorder="1" applyAlignment="1" applyProtection="1">
      <alignment horizontal="center"/>
      <protection hidden="1"/>
    </xf>
    <xf numFmtId="0" fontId="92" fillId="31" borderId="10" xfId="0" applyFont="1" applyFill="1" applyBorder="1" applyAlignment="1" applyProtection="1">
      <alignment horizontal="center"/>
      <protection hidden="1" locked="0"/>
    </xf>
    <xf numFmtId="0" fontId="84" fillId="0" borderId="0" xfId="0" applyFont="1" applyFill="1" applyBorder="1" applyAlignment="1" applyProtection="1">
      <alignment horizontal="left" vertical="top"/>
      <protection locked="0"/>
    </xf>
    <xf numFmtId="49" fontId="84" fillId="35" borderId="0" xfId="0" applyNumberFormat="1" applyFont="1" applyFill="1" applyBorder="1" applyAlignment="1" applyProtection="1">
      <alignment horizontal="left" vertical="top" wrapText="1"/>
      <protection hidden="1" locked="0"/>
    </xf>
    <xf numFmtId="0" fontId="93" fillId="33" borderId="0" xfId="0" applyFont="1" applyFill="1" applyAlignment="1" applyProtection="1">
      <alignment horizontal="center" vertical="top"/>
      <protection hidden="1"/>
    </xf>
    <xf numFmtId="0" fontId="93" fillId="33" borderId="0" xfId="0" applyFont="1" applyFill="1" applyAlignment="1" applyProtection="1">
      <alignment horizontal="center" vertical="top"/>
      <protection hidden="1" locked="0"/>
    </xf>
    <xf numFmtId="0" fontId="19" fillId="0" borderId="12" xfId="0" applyFont="1" applyFill="1" applyBorder="1" applyAlignment="1" applyProtection="1">
      <alignment horizontal="center" vertical="top" wrapText="1"/>
      <protection hidden="1" locked="0"/>
    </xf>
    <xf numFmtId="0" fontId="94" fillId="0" borderId="11" xfId="0" applyFont="1" applyFill="1" applyBorder="1" applyAlignment="1" applyProtection="1">
      <alignment horizontal="center" vertical="top" wrapText="1"/>
      <protection hidden="1" locked="0"/>
    </xf>
    <xf numFmtId="0" fontId="94" fillId="0" borderId="22" xfId="0" applyFont="1" applyFill="1" applyBorder="1" applyAlignment="1" applyProtection="1">
      <alignment horizontal="center" vertical="top" wrapText="1"/>
      <protection hidden="1" locked="0"/>
    </xf>
    <xf numFmtId="0" fontId="94" fillId="35" borderId="10" xfId="0" applyFont="1" applyFill="1" applyBorder="1" applyAlignment="1" applyProtection="1">
      <alignment horizontal="left" vertical="top" wrapText="1"/>
      <protection hidden="1" locked="0"/>
    </xf>
    <xf numFmtId="49" fontId="80" fillId="0" borderId="0" xfId="0" applyNumberFormat="1" applyFont="1" applyAlignment="1" applyProtection="1">
      <alignment horizontal="left" vertical="top"/>
      <protection hidden="1"/>
    </xf>
    <xf numFmtId="0" fontId="79" fillId="35" borderId="0" xfId="0" applyFont="1" applyFill="1" applyAlignment="1" applyProtection="1">
      <alignment horizontal="left" vertical="top" wrapText="1"/>
      <protection hidden="1" locked="0"/>
    </xf>
    <xf numFmtId="0" fontId="84" fillId="33" borderId="0" xfId="0" applyFont="1" applyFill="1" applyAlignment="1" applyProtection="1">
      <alignment horizontal="left" vertical="top"/>
      <protection hidden="1"/>
    </xf>
    <xf numFmtId="49" fontId="80" fillId="33" borderId="0" xfId="0" applyNumberFormat="1" applyFont="1" applyFill="1" applyAlignment="1" applyProtection="1">
      <alignment horizontal="left" vertical="top" wrapText="1"/>
      <protection hidden="1"/>
    </xf>
    <xf numFmtId="0" fontId="95" fillId="0" borderId="0" xfId="0" applyFont="1" applyBorder="1" applyAlignment="1" applyProtection="1">
      <alignment horizontal="left" vertical="top"/>
      <protection hidden="1"/>
    </xf>
    <xf numFmtId="0" fontId="80" fillId="0" borderId="10" xfId="0" applyNumberFormat="1" applyFont="1" applyFill="1" applyBorder="1" applyAlignment="1" applyProtection="1">
      <alignment horizontal="left" vertical="top"/>
      <protection hidden="1"/>
    </xf>
    <xf numFmtId="49" fontId="85" fillId="33" borderId="0" xfId="0" applyNumberFormat="1" applyFont="1" applyFill="1" applyBorder="1" applyAlignment="1" applyProtection="1" quotePrefix="1">
      <alignment/>
      <protection hidden="1"/>
    </xf>
    <xf numFmtId="0" fontId="96" fillId="33" borderId="0" xfId="0" applyFont="1" applyFill="1" applyAlignment="1" applyProtection="1">
      <alignment horizontal="left" vertical="top" wrapText="1"/>
      <protection hidden="1" locked="0"/>
    </xf>
    <xf numFmtId="0" fontId="97" fillId="35" borderId="0" xfId="0" applyFont="1" applyFill="1" applyBorder="1" applyAlignment="1" applyProtection="1">
      <alignment horizontal="left" vertical="top" wrapText="1"/>
      <protection hidden="1" locked="0"/>
    </xf>
    <xf numFmtId="0" fontId="84" fillId="0" borderId="0" xfId="0" applyFont="1" applyFill="1" applyBorder="1" applyAlignment="1" applyProtection="1">
      <alignment horizontal="left" vertical="top"/>
      <protection/>
    </xf>
    <xf numFmtId="0" fontId="98" fillId="33" borderId="23" xfId="0" applyFont="1" applyFill="1" applyBorder="1" applyAlignment="1" applyProtection="1">
      <alignment horizontal="center" vertical="center"/>
      <protection hidden="1"/>
    </xf>
    <xf numFmtId="0" fontId="99" fillId="0" borderId="0" xfId="0" applyFont="1" applyAlignment="1" applyProtection="1">
      <alignment horizontal="left" vertical="top"/>
      <protection/>
    </xf>
    <xf numFmtId="0" fontId="84" fillId="35" borderId="0" xfId="0" applyFont="1" applyFill="1" applyAlignment="1" applyProtection="1">
      <alignment horizontal="left" vertical="top"/>
      <protection hidden="1" locked="0"/>
    </xf>
    <xf numFmtId="0" fontId="12" fillId="35" borderId="0" xfId="0" applyFont="1" applyFill="1" applyAlignment="1" applyProtection="1">
      <alignment horizontal="left" vertical="top" wrapText="1"/>
      <protection hidden="1"/>
    </xf>
    <xf numFmtId="0" fontId="12" fillId="33" borderId="0" xfId="0" applyFont="1" applyFill="1" applyAlignment="1" applyProtection="1">
      <alignment horizontal="left" vertical="top" wrapText="1"/>
      <protection hidden="1"/>
    </xf>
    <xf numFmtId="0" fontId="80" fillId="33" borderId="0" xfId="0" applyFont="1" applyFill="1" applyBorder="1" applyAlignment="1" applyProtection="1">
      <alignment horizontal="left" vertical="top" wrapText="1"/>
      <protection hidden="1"/>
    </xf>
    <xf numFmtId="0" fontId="80" fillId="33" borderId="0" xfId="0" applyFont="1" applyFill="1" applyAlignment="1" applyProtection="1">
      <alignment horizontal="left" vertical="top" wrapText="1"/>
      <protection hidden="1"/>
    </xf>
    <xf numFmtId="0" fontId="85" fillId="33" borderId="0" xfId="0" applyFont="1" applyFill="1" applyAlignment="1" applyProtection="1">
      <alignment horizontal="center" wrapText="1"/>
      <protection hidden="1"/>
    </xf>
    <xf numFmtId="0" fontId="84" fillId="0" borderId="10" xfId="0" applyFont="1" applyFill="1" applyBorder="1" applyAlignment="1" applyProtection="1">
      <alignment horizontal="center" vertical="top"/>
      <protection/>
    </xf>
    <xf numFmtId="0" fontId="85" fillId="33" borderId="0" xfId="0" applyFont="1" applyFill="1" applyAlignment="1" applyProtection="1">
      <alignment horizontal="center" vertical="top" wrapText="1"/>
      <protection hidden="1"/>
    </xf>
    <xf numFmtId="0" fontId="85" fillId="33" borderId="0" xfId="0" applyFont="1" applyFill="1" applyAlignment="1" applyProtection="1">
      <alignment horizontal="center" vertical="top"/>
      <protection hidden="1"/>
    </xf>
    <xf numFmtId="0" fontId="100" fillId="33" borderId="0" xfId="0" applyFont="1" applyFill="1" applyAlignment="1" applyProtection="1">
      <alignment horizontal="center" vertical="top"/>
      <protection hidden="1"/>
    </xf>
    <xf numFmtId="0" fontId="84" fillId="33" borderId="0" xfId="0" applyFont="1" applyFill="1" applyBorder="1" applyAlignment="1" applyProtection="1">
      <alignment horizontal="left" vertical="top" wrapText="1"/>
      <protection hidden="1"/>
    </xf>
    <xf numFmtId="0" fontId="85" fillId="33" borderId="0" xfId="0" applyFont="1" applyFill="1" applyAlignment="1" applyProtection="1">
      <alignment horizontal="center"/>
      <protection hidden="1"/>
    </xf>
    <xf numFmtId="0" fontId="80" fillId="33" borderId="0" xfId="0" applyFont="1" applyFill="1" applyAlignment="1" applyProtection="1">
      <alignment horizontal="left"/>
      <protection hidden="1"/>
    </xf>
    <xf numFmtId="0" fontId="85" fillId="0" borderId="10" xfId="0" applyFont="1" applyFill="1" applyBorder="1" applyAlignment="1" applyProtection="1">
      <alignment horizontal="center"/>
      <protection hidden="1"/>
    </xf>
    <xf numFmtId="0" fontId="80" fillId="33" borderId="0" xfId="0" applyFont="1" applyFill="1" applyAlignment="1" applyProtection="1">
      <alignment horizontal="left" vertical="top"/>
      <protection hidden="1"/>
    </xf>
    <xf numFmtId="0" fontId="80" fillId="35" borderId="0" xfId="0" applyFont="1" applyFill="1" applyAlignment="1" applyProtection="1">
      <alignment horizontal="left" vertical="top" wrapText="1"/>
      <protection hidden="1"/>
    </xf>
    <xf numFmtId="0" fontId="84" fillId="0" borderId="0" xfId="0" applyFont="1" applyFill="1" applyAlignment="1" applyProtection="1">
      <alignment horizontal="left" vertical="top" wrapText="1"/>
      <protection hidden="1"/>
    </xf>
    <xf numFmtId="0" fontId="84" fillId="0" borderId="0" xfId="0" applyFont="1" applyFill="1" applyBorder="1" applyAlignment="1" applyProtection="1">
      <alignment horizontal="left" vertical="top" wrapText="1"/>
      <protection hidden="1"/>
    </xf>
    <xf numFmtId="0" fontId="79" fillId="33" borderId="10" xfId="0" applyFont="1" applyFill="1" applyBorder="1" applyAlignment="1" applyProtection="1">
      <alignment horizontal="center"/>
      <protection hidden="1"/>
    </xf>
    <xf numFmtId="0" fontId="94" fillId="35" borderId="10" xfId="0" applyFont="1" applyFill="1" applyBorder="1" applyAlignment="1" applyProtection="1">
      <alignment horizontal="left" vertical="top" wrapText="1"/>
      <protection locked="0"/>
    </xf>
    <xf numFmtId="0" fontId="95" fillId="35" borderId="10" xfId="0" applyFont="1" applyFill="1" applyBorder="1" applyAlignment="1" applyProtection="1">
      <alignment horizontal="left" vertical="top" wrapText="1"/>
      <protection hidden="1" locked="0"/>
    </xf>
    <xf numFmtId="0" fontId="80" fillId="33" borderId="0" xfId="0" applyNumberFormat="1" applyFont="1" applyFill="1" applyAlignment="1" applyProtection="1">
      <alignment horizontal="left" vertical="top" wrapText="1"/>
      <protection hidden="1"/>
    </xf>
    <xf numFmtId="14" fontId="101" fillId="31" borderId="10" xfId="0" applyNumberFormat="1" applyFont="1" applyFill="1" applyBorder="1" applyAlignment="1" applyProtection="1">
      <alignment horizontal="right"/>
      <protection hidden="1" locked="0"/>
    </xf>
    <xf numFmtId="0" fontId="80" fillId="33" borderId="0" xfId="0" applyFont="1" applyFill="1" applyAlignment="1" applyProtection="1">
      <alignment horizontal="center" vertical="top" wrapText="1"/>
      <protection hidden="1"/>
    </xf>
    <xf numFmtId="0" fontId="80" fillId="33" borderId="0" xfId="0" applyFont="1" applyFill="1" applyBorder="1" applyAlignment="1" applyProtection="1">
      <alignment horizontal="left" wrapText="1"/>
      <protection hidden="1"/>
    </xf>
    <xf numFmtId="0" fontId="80" fillId="35" borderId="10" xfId="0" applyFont="1" applyFill="1" applyBorder="1" applyAlignment="1" applyProtection="1">
      <alignment horizontal="left" vertical="top"/>
      <protection hidden="1" locked="0"/>
    </xf>
    <xf numFmtId="0" fontId="102" fillId="0" borderId="0" xfId="0" applyFont="1" applyBorder="1" applyAlignment="1" applyProtection="1">
      <alignment horizontal="center" vertical="top"/>
      <protection hidden="1"/>
    </xf>
    <xf numFmtId="0" fontId="80" fillId="31" borderId="0" xfId="0" applyNumberFormat="1" applyFont="1" applyFill="1" applyAlignment="1" applyProtection="1">
      <alignment horizontal="left" vertical="top" wrapText="1"/>
      <protection hidden="1"/>
    </xf>
    <xf numFmtId="0" fontId="103" fillId="0" borderId="23" xfId="0" applyFont="1" applyBorder="1" applyAlignment="1" applyProtection="1">
      <alignment horizontal="center" vertical="center"/>
      <protection hidden="1"/>
    </xf>
    <xf numFmtId="0" fontId="80" fillId="33" borderId="0" xfId="0" applyFont="1" applyFill="1" applyAlignment="1" applyProtection="1">
      <alignment horizontal="left" wrapText="1"/>
      <protection hidden="1"/>
    </xf>
    <xf numFmtId="0" fontId="80" fillId="35" borderId="10" xfId="0" applyFont="1" applyFill="1" applyBorder="1" applyAlignment="1" applyProtection="1">
      <alignment horizontal="left" wrapText="1"/>
      <protection hidden="1" locked="0"/>
    </xf>
    <xf numFmtId="0" fontId="80" fillId="33" borderId="10" xfId="0" applyFont="1" applyFill="1" applyBorder="1" applyAlignment="1" applyProtection="1">
      <alignment horizontal="center"/>
      <protection hidden="1"/>
    </xf>
    <xf numFmtId="0" fontId="80" fillId="0" borderId="0" xfId="0" applyFont="1" applyFill="1" applyBorder="1" applyAlignment="1" applyProtection="1">
      <alignment horizontal="left" vertical="top" wrapText="1"/>
      <protection hidden="1"/>
    </xf>
    <xf numFmtId="0" fontId="102" fillId="0" borderId="0" xfId="0" applyFont="1" applyBorder="1" applyAlignment="1" applyProtection="1">
      <alignment horizontal="left"/>
      <protection hidden="1"/>
    </xf>
    <xf numFmtId="14" fontId="101" fillId="0" borderId="10" xfId="0" applyNumberFormat="1" applyFont="1" applyBorder="1" applyAlignment="1" applyProtection="1">
      <alignment horizontal="center"/>
      <protection/>
    </xf>
    <xf numFmtId="0" fontId="78" fillId="33" borderId="10" xfId="0" applyFont="1" applyFill="1" applyBorder="1" applyAlignment="1" applyProtection="1">
      <alignment horizontal="center"/>
      <protection hidden="1"/>
    </xf>
    <xf numFmtId="0" fontId="77" fillId="33" borderId="0" xfId="0" applyFont="1" applyFill="1" applyAlignment="1" applyProtection="1">
      <alignment horizontal="center"/>
      <protection hidden="1"/>
    </xf>
    <xf numFmtId="0" fontId="77" fillId="33" borderId="0" xfId="0" applyFont="1" applyFill="1" applyAlignment="1" applyProtection="1">
      <alignment horizontal="center" vertical="top"/>
      <protection hidden="1"/>
    </xf>
    <xf numFmtId="0" fontId="80" fillId="35" borderId="0" xfId="0" applyFont="1" applyFill="1" applyBorder="1" applyAlignment="1" applyProtection="1">
      <alignment horizontal="left" wrapText="1"/>
      <protection hidden="1" locked="0"/>
    </xf>
    <xf numFmtId="0" fontId="95" fillId="0" borderId="10" xfId="0" applyFont="1" applyFill="1" applyBorder="1" applyAlignment="1" applyProtection="1">
      <alignment horizontal="left" wrapText="1"/>
      <protection hidden="1"/>
    </xf>
    <xf numFmtId="0" fontId="80" fillId="0" borderId="10" xfId="0" applyFont="1" applyFill="1" applyBorder="1" applyAlignment="1" applyProtection="1">
      <alignment horizontal="left"/>
      <protection hidden="1"/>
    </xf>
    <xf numFmtId="0" fontId="102" fillId="0" borderId="0" xfId="0" applyFont="1" applyBorder="1" applyAlignment="1" applyProtection="1">
      <alignment horizontal="center"/>
      <protection hidden="1"/>
    </xf>
    <xf numFmtId="0" fontId="77" fillId="33" borderId="0" xfId="0" applyFont="1" applyFill="1" applyAlignment="1" applyProtection="1">
      <alignment horizontal="left" vertical="top"/>
      <protection hidden="1"/>
    </xf>
    <xf numFmtId="0" fontId="77" fillId="31" borderId="10" xfId="0" applyFont="1" applyFill="1" applyBorder="1" applyAlignment="1" applyProtection="1">
      <alignment horizontal="center"/>
      <protection hidden="1" locked="0"/>
    </xf>
    <xf numFmtId="0" fontId="85" fillId="0" borderId="10" xfId="0" applyFont="1" applyFill="1" applyBorder="1" applyAlignment="1" applyProtection="1">
      <alignment horizontal="center" vertical="top"/>
      <protection hidden="1"/>
    </xf>
    <xf numFmtId="0" fontId="98" fillId="33" borderId="12" xfId="0" applyFont="1" applyFill="1" applyBorder="1" applyAlignment="1" applyProtection="1">
      <alignment horizontal="center" vertical="center" wrapText="1"/>
      <protection hidden="1"/>
    </xf>
    <xf numFmtId="0" fontId="98" fillId="33" borderId="11" xfId="0" applyFont="1" applyFill="1" applyBorder="1" applyAlignment="1" applyProtection="1">
      <alignment horizontal="center" vertical="center" wrapText="1"/>
      <protection hidden="1"/>
    </xf>
    <xf numFmtId="0" fontId="98" fillId="33" borderId="22" xfId="0" applyFont="1" applyFill="1" applyBorder="1" applyAlignment="1" applyProtection="1">
      <alignment horizontal="center" vertical="center" wrapText="1"/>
      <protection hidden="1"/>
    </xf>
    <xf numFmtId="0" fontId="98" fillId="33" borderId="12" xfId="0" applyFont="1" applyFill="1" applyBorder="1" applyAlignment="1" applyProtection="1">
      <alignment horizontal="center" vertical="center"/>
      <protection hidden="1"/>
    </xf>
    <xf numFmtId="0" fontId="98" fillId="33" borderId="11" xfId="0" applyFont="1" applyFill="1" applyBorder="1" applyAlignment="1" applyProtection="1">
      <alignment horizontal="center" vertical="center"/>
      <protection hidden="1"/>
    </xf>
    <xf numFmtId="0" fontId="98" fillId="33" borderId="22" xfId="0" applyFont="1" applyFill="1" applyBorder="1" applyAlignment="1" applyProtection="1">
      <alignment horizontal="center" vertical="center"/>
      <protection hidden="1"/>
    </xf>
    <xf numFmtId="0" fontId="94" fillId="33" borderId="12" xfId="0" applyFont="1" applyFill="1" applyBorder="1" applyAlignment="1" applyProtection="1">
      <alignment horizontal="center" vertical="top" wrapText="1"/>
      <protection hidden="1"/>
    </xf>
    <xf numFmtId="0" fontId="94" fillId="33" borderId="11" xfId="0" applyFont="1" applyFill="1" applyBorder="1" applyAlignment="1" applyProtection="1">
      <alignment horizontal="center" vertical="top" wrapText="1"/>
      <protection hidden="1"/>
    </xf>
    <xf numFmtId="0" fontId="94" fillId="33" borderId="22" xfId="0" applyFont="1" applyFill="1" applyBorder="1" applyAlignment="1" applyProtection="1">
      <alignment horizontal="center" vertical="top" wrapText="1"/>
      <protection hidden="1"/>
    </xf>
    <xf numFmtId="0" fontId="94" fillId="33" borderId="12" xfId="0" applyFont="1" applyFill="1" applyBorder="1" applyAlignment="1" applyProtection="1">
      <alignment horizontal="left" vertical="top"/>
      <protection hidden="1"/>
    </xf>
    <xf numFmtId="0" fontId="94" fillId="33" borderId="11" xfId="0" applyFont="1" applyFill="1" applyBorder="1" applyAlignment="1" applyProtection="1">
      <alignment horizontal="left" vertical="top"/>
      <protection hidden="1"/>
    </xf>
    <xf numFmtId="0" fontId="94" fillId="33" borderId="22" xfId="0" applyFont="1" applyFill="1" applyBorder="1" applyAlignment="1" applyProtection="1">
      <alignment horizontal="left" vertical="top"/>
      <protection hidden="1"/>
    </xf>
    <xf numFmtId="0" fontId="79" fillId="33" borderId="12" xfId="0" applyFont="1" applyFill="1" applyBorder="1" applyAlignment="1" applyProtection="1">
      <alignment horizontal="center" vertical="center" wrapText="1"/>
      <protection hidden="1"/>
    </xf>
    <xf numFmtId="0" fontId="79" fillId="33" borderId="11" xfId="0" applyFont="1" applyFill="1" applyBorder="1" applyAlignment="1" applyProtection="1">
      <alignment horizontal="center" vertical="center" wrapText="1"/>
      <protection hidden="1"/>
    </xf>
    <xf numFmtId="0" fontId="79" fillId="33" borderId="22" xfId="0" applyFont="1" applyFill="1" applyBorder="1" applyAlignment="1" applyProtection="1">
      <alignment horizontal="center" vertical="center" wrapText="1"/>
      <protection hidden="1"/>
    </xf>
    <xf numFmtId="2" fontId="79" fillId="33" borderId="12" xfId="0" applyNumberFormat="1" applyFont="1" applyFill="1" applyBorder="1" applyAlignment="1" applyProtection="1">
      <alignment horizontal="center" vertical="center" wrapText="1"/>
      <protection hidden="1"/>
    </xf>
    <xf numFmtId="2" fontId="79" fillId="33" borderId="11" xfId="0" applyNumberFormat="1" applyFont="1" applyFill="1" applyBorder="1" applyAlignment="1" applyProtection="1">
      <alignment horizontal="center" vertical="center" wrapText="1"/>
      <protection hidden="1"/>
    </xf>
    <xf numFmtId="2" fontId="79" fillId="33" borderId="22" xfId="0" applyNumberFormat="1" applyFont="1" applyFill="1" applyBorder="1" applyAlignment="1" applyProtection="1">
      <alignment horizontal="center" vertical="center" wrapText="1"/>
      <protection hidden="1"/>
    </xf>
    <xf numFmtId="0" fontId="94" fillId="33" borderId="12" xfId="0" applyFont="1" applyFill="1" applyBorder="1" applyAlignment="1" applyProtection="1">
      <alignment horizontal="left" vertical="top" wrapText="1"/>
      <protection hidden="1"/>
    </xf>
    <xf numFmtId="2" fontId="79" fillId="31" borderId="12" xfId="0" applyNumberFormat="1" applyFont="1" applyFill="1" applyBorder="1" applyAlignment="1" applyProtection="1">
      <alignment horizontal="center" vertical="center" wrapText="1"/>
      <protection hidden="1" locked="0"/>
    </xf>
    <xf numFmtId="2" fontId="79" fillId="31" borderId="11" xfId="0" applyNumberFormat="1" applyFont="1" applyFill="1" applyBorder="1" applyAlignment="1" applyProtection="1">
      <alignment horizontal="center" vertical="center" wrapText="1"/>
      <protection hidden="1" locked="0"/>
    </xf>
    <xf numFmtId="2" fontId="79" fillId="31" borderId="22" xfId="0" applyNumberFormat="1" applyFont="1" applyFill="1" applyBorder="1" applyAlignment="1" applyProtection="1">
      <alignment horizontal="center" vertical="center" wrapText="1"/>
      <protection hidden="1" locked="0"/>
    </xf>
    <xf numFmtId="0" fontId="79" fillId="33" borderId="12" xfId="0" applyFont="1" applyFill="1" applyBorder="1" applyAlignment="1" applyProtection="1">
      <alignment horizontal="center" vertical="top" wrapText="1"/>
      <protection hidden="1"/>
    </xf>
    <xf numFmtId="0" fontId="79" fillId="33" borderId="11" xfId="0" applyFont="1" applyFill="1" applyBorder="1" applyAlignment="1" applyProtection="1">
      <alignment horizontal="center" vertical="top" wrapText="1"/>
      <protection hidden="1"/>
    </xf>
    <xf numFmtId="0" fontId="79" fillId="33" borderId="22" xfId="0" applyFont="1" applyFill="1" applyBorder="1" applyAlignment="1" applyProtection="1">
      <alignment horizontal="center" vertical="top" wrapText="1"/>
      <protection hidden="1"/>
    </xf>
    <xf numFmtId="2" fontId="79" fillId="33" borderId="12" xfId="0" applyNumberFormat="1" applyFont="1" applyFill="1" applyBorder="1" applyAlignment="1" applyProtection="1">
      <alignment horizontal="center" vertical="top" wrapText="1"/>
      <protection hidden="1"/>
    </xf>
    <xf numFmtId="2" fontId="79" fillId="33" borderId="11" xfId="0" applyNumberFormat="1" applyFont="1" applyFill="1" applyBorder="1" applyAlignment="1" applyProtection="1">
      <alignment horizontal="center" vertical="top" wrapText="1"/>
      <protection hidden="1"/>
    </xf>
    <xf numFmtId="2" fontId="79" fillId="33" borderId="22" xfId="0" applyNumberFormat="1" applyFont="1" applyFill="1" applyBorder="1" applyAlignment="1" applyProtection="1">
      <alignment horizontal="center" vertical="top" wrapText="1"/>
      <protection hidden="1"/>
    </xf>
    <xf numFmtId="0" fontId="104" fillId="0" borderId="23" xfId="0" applyFont="1" applyBorder="1" applyAlignment="1" applyProtection="1">
      <alignment horizontal="left" vertical="top"/>
      <protection/>
    </xf>
    <xf numFmtId="0" fontId="98" fillId="0" borderId="0" xfId="0" applyFont="1" applyFill="1" applyBorder="1" applyAlignment="1" applyProtection="1">
      <alignment horizontal="left" wrapText="1"/>
      <protection hidden="1"/>
    </xf>
    <xf numFmtId="0" fontId="98" fillId="0" borderId="10" xfId="0" applyFont="1" applyFill="1" applyBorder="1" applyAlignment="1" applyProtection="1">
      <alignment horizontal="left" wrapText="1"/>
      <protection hidden="1"/>
    </xf>
    <xf numFmtId="0" fontId="77" fillId="0" borderId="10" xfId="0" applyFont="1" applyBorder="1" applyAlignment="1" applyProtection="1">
      <alignment horizontal="center"/>
      <protection hidden="1"/>
    </xf>
    <xf numFmtId="0" fontId="93" fillId="33" borderId="10" xfId="0" applyFont="1" applyFill="1" applyBorder="1" applyAlignment="1" applyProtection="1">
      <alignment horizontal="right" wrapText="1"/>
      <protection hidden="1"/>
    </xf>
    <xf numFmtId="0" fontId="78" fillId="33" borderId="0" xfId="0" applyFont="1" applyFill="1" applyBorder="1" applyAlignment="1" applyProtection="1">
      <alignment horizontal="left" vertical="top" wrapText="1"/>
      <protection hidden="1"/>
    </xf>
    <xf numFmtId="0" fontId="79" fillId="0" borderId="0" xfId="0" applyFont="1" applyFill="1" applyAlignment="1" applyProtection="1">
      <alignment horizontal="left" vertical="top" wrapText="1"/>
      <protection hidden="1"/>
    </xf>
    <xf numFmtId="0" fontId="10" fillId="33" borderId="0" xfId="0" applyNumberFormat="1" applyFont="1" applyFill="1" applyBorder="1" applyAlignment="1" applyProtection="1">
      <alignment horizontal="left" vertical="top" wrapText="1"/>
      <protection hidden="1"/>
    </xf>
    <xf numFmtId="0" fontId="98" fillId="33" borderId="0" xfId="0" applyFont="1" applyFill="1" applyBorder="1" applyAlignment="1" applyProtection="1">
      <alignment horizontal="left" vertical="top" wrapText="1"/>
      <protection hidden="1"/>
    </xf>
    <xf numFmtId="0" fontId="79" fillId="33" borderId="0" xfId="0" applyFont="1" applyFill="1" applyBorder="1" applyAlignment="1" applyProtection="1">
      <alignment horizontal="left" vertical="top" wrapText="1"/>
      <protection hidden="1"/>
    </xf>
    <xf numFmtId="0" fontId="78" fillId="33" borderId="0" xfId="0" applyFont="1" applyFill="1" applyAlignment="1" applyProtection="1">
      <alignment horizontal="center" vertical="top"/>
      <protection hidden="1"/>
    </xf>
    <xf numFmtId="0" fontId="77" fillId="33" borderId="0" xfId="0" applyFont="1" applyFill="1" applyAlignment="1" applyProtection="1">
      <alignment horizontal="right"/>
      <protection hidden="1"/>
    </xf>
    <xf numFmtId="0" fontId="92" fillId="33" borderId="10" xfId="0" applyFont="1" applyFill="1" applyBorder="1" applyAlignment="1" applyProtection="1">
      <alignment horizontal="center" wrapText="1"/>
      <protection hidden="1"/>
    </xf>
    <xf numFmtId="14" fontId="78" fillId="33" borderId="10" xfId="0" applyNumberFormat="1" applyFont="1" applyFill="1" applyBorder="1" applyAlignment="1" applyProtection="1">
      <alignment horizontal="center"/>
      <protection hidden="1"/>
    </xf>
    <xf numFmtId="0" fontId="78" fillId="0" borderId="10" xfId="0" applyFont="1" applyFill="1" applyBorder="1" applyAlignment="1" applyProtection="1">
      <alignment horizontal="center"/>
      <protection hidden="1"/>
    </xf>
    <xf numFmtId="0" fontId="78" fillId="0" borderId="10" xfId="0" applyFont="1" applyFill="1" applyBorder="1" applyAlignment="1" applyProtection="1">
      <alignment horizontal="right"/>
      <protection hidden="1"/>
    </xf>
    <xf numFmtId="0" fontId="98" fillId="33" borderId="12" xfId="0" applyFont="1" applyFill="1" applyBorder="1" applyAlignment="1" applyProtection="1">
      <alignment horizontal="center" vertical="top" wrapText="1"/>
      <protection hidden="1"/>
    </xf>
    <xf numFmtId="0" fontId="98" fillId="33" borderId="11" xfId="0" applyFont="1" applyFill="1" applyBorder="1" applyAlignment="1" applyProtection="1">
      <alignment horizontal="center" vertical="top" wrapText="1"/>
      <protection hidden="1"/>
    </xf>
    <xf numFmtId="0" fontId="98" fillId="33" borderId="22" xfId="0" applyFont="1" applyFill="1" applyBorder="1" applyAlignment="1" applyProtection="1">
      <alignment horizontal="center" vertical="top" wrapText="1"/>
      <protection hidden="1"/>
    </xf>
    <xf numFmtId="2" fontId="101" fillId="33" borderId="24" xfId="0" applyNumberFormat="1" applyFont="1" applyFill="1" applyBorder="1" applyAlignment="1" applyProtection="1">
      <alignment horizontal="center"/>
      <protection hidden="1"/>
    </xf>
    <xf numFmtId="2" fontId="101" fillId="33" borderId="19" xfId="0" applyNumberFormat="1" applyFont="1" applyFill="1" applyBorder="1" applyAlignment="1" applyProtection="1">
      <alignment horizontal="center"/>
      <protection hidden="1"/>
    </xf>
    <xf numFmtId="2" fontId="101" fillId="33" borderId="20" xfId="0" applyNumberFormat="1" applyFont="1" applyFill="1" applyBorder="1" applyAlignment="1" applyProtection="1">
      <alignment horizontal="center"/>
      <protection hidden="1"/>
    </xf>
    <xf numFmtId="2" fontId="101" fillId="33" borderId="21" xfId="0" applyNumberFormat="1" applyFont="1" applyFill="1" applyBorder="1" applyAlignment="1" applyProtection="1">
      <alignment horizontal="center"/>
      <protection hidden="1"/>
    </xf>
    <xf numFmtId="0" fontId="77" fillId="33" borderId="0" xfId="0" applyFont="1" applyFill="1" applyAlignment="1" applyProtection="1">
      <alignment horizontal="left"/>
      <protection hidden="1"/>
    </xf>
    <xf numFmtId="0" fontId="77" fillId="33" borderId="10" xfId="0" applyFont="1" applyFill="1" applyBorder="1" applyAlignment="1" applyProtection="1">
      <alignment horizontal="left"/>
      <protection hidden="1"/>
    </xf>
    <xf numFmtId="0" fontId="77" fillId="33" borderId="11" xfId="0" applyFont="1" applyFill="1" applyBorder="1" applyAlignment="1" applyProtection="1">
      <alignment horizontal="left"/>
      <protection hidden="1"/>
    </xf>
    <xf numFmtId="0" fontId="77" fillId="33" borderId="10" xfId="0" applyFont="1" applyFill="1" applyBorder="1" applyAlignment="1" applyProtection="1">
      <alignment horizontal="left" wrapText="1"/>
      <protection hidden="1"/>
    </xf>
    <xf numFmtId="0" fontId="77" fillId="33" borderId="10" xfId="0" applyFont="1" applyFill="1" applyBorder="1" applyAlignment="1" applyProtection="1">
      <alignment horizontal="center"/>
      <protection hidden="1"/>
    </xf>
    <xf numFmtId="14" fontId="78" fillId="33" borderId="11" xfId="0" applyNumberFormat="1" applyFont="1" applyFill="1" applyBorder="1" applyAlignment="1" applyProtection="1">
      <alignment horizontal="right" wrapText="1"/>
      <protection hidden="1"/>
    </xf>
    <xf numFmtId="0" fontId="78" fillId="33" borderId="0" xfId="0" applyFont="1" applyFill="1" applyAlignment="1" applyProtection="1">
      <alignment horizontal="left"/>
      <protection hidden="1"/>
    </xf>
    <xf numFmtId="0" fontId="93" fillId="0" borderId="10" xfId="0" applyFont="1" applyFill="1" applyBorder="1" applyAlignment="1" applyProtection="1">
      <alignment horizontal="left" vertical="top" wrapText="1"/>
      <protection hidden="1"/>
    </xf>
    <xf numFmtId="14" fontId="77" fillId="33" borderId="10" xfId="0" applyNumberFormat="1" applyFont="1" applyFill="1" applyBorder="1" applyAlignment="1" applyProtection="1">
      <alignment horizontal="center" wrapText="1"/>
      <protection hidden="1"/>
    </xf>
    <xf numFmtId="0" fontId="77" fillId="33" borderId="0" xfId="0" applyFont="1" applyFill="1" applyBorder="1" applyAlignment="1" applyProtection="1">
      <alignment horizontal="left" wrapText="1"/>
      <protection hidden="1"/>
    </xf>
    <xf numFmtId="0" fontId="77" fillId="33" borderId="0" xfId="0" applyFont="1" applyFill="1" applyBorder="1" applyAlignment="1" applyProtection="1">
      <alignment horizontal="center"/>
      <protection hidden="1"/>
    </xf>
    <xf numFmtId="0" fontId="77" fillId="0" borderId="0" xfId="0" applyFont="1" applyFill="1" applyBorder="1" applyAlignment="1" applyProtection="1">
      <alignment horizontal="left"/>
      <protection hidden="1"/>
    </xf>
    <xf numFmtId="2" fontId="101" fillId="33" borderId="25" xfId="0" applyNumberFormat="1" applyFont="1" applyFill="1" applyBorder="1" applyAlignment="1" applyProtection="1">
      <alignment horizontal="center"/>
      <protection hidden="1"/>
    </xf>
    <xf numFmtId="2" fontId="101" fillId="33" borderId="26" xfId="0" applyNumberFormat="1" applyFont="1" applyFill="1" applyBorder="1" applyAlignment="1" applyProtection="1">
      <alignment horizontal="center"/>
      <protection hidden="1"/>
    </xf>
    <xf numFmtId="2" fontId="101" fillId="33" borderId="27" xfId="0" applyNumberFormat="1" applyFont="1" applyFill="1" applyBorder="1" applyAlignment="1" applyProtection="1">
      <alignment horizontal="center"/>
      <protection hidden="1"/>
    </xf>
    <xf numFmtId="0" fontId="77" fillId="33" borderId="0" xfId="0" applyFont="1" applyFill="1" applyAlignment="1" applyProtection="1">
      <alignment horizontal="justify" wrapText="1"/>
      <protection hidden="1"/>
    </xf>
    <xf numFmtId="0" fontId="77" fillId="33" borderId="0" xfId="0" applyFont="1" applyFill="1" applyAlignment="1" applyProtection="1">
      <alignment horizontal="left" vertical="top" wrapText="1"/>
      <protection hidden="1"/>
    </xf>
    <xf numFmtId="0" fontId="77" fillId="33" borderId="0" xfId="0" applyFont="1" applyFill="1" applyAlignment="1" applyProtection="1">
      <alignment horizontal="left" wrapText="1"/>
      <protection hidden="1"/>
    </xf>
    <xf numFmtId="0" fontId="16" fillId="33" borderId="0" xfId="0" applyFont="1" applyFill="1" applyBorder="1" applyAlignment="1" applyProtection="1">
      <alignment horizontal="left" vertical="top" wrapText="1"/>
      <protection hidden="1"/>
    </xf>
    <xf numFmtId="0" fontId="77" fillId="33" borderId="28" xfId="0" applyFont="1" applyFill="1" applyBorder="1" applyAlignment="1" applyProtection="1">
      <alignment horizontal="left" vertical="center" wrapText="1"/>
      <protection hidden="1"/>
    </xf>
    <xf numFmtId="0" fontId="77" fillId="33" borderId="23" xfId="0" applyFont="1" applyFill="1" applyBorder="1" applyAlignment="1" applyProtection="1">
      <alignment horizontal="left" vertical="center" wrapText="1"/>
      <protection hidden="1"/>
    </xf>
    <xf numFmtId="0" fontId="77" fillId="33" borderId="29" xfId="0" applyFont="1" applyFill="1" applyBorder="1" applyAlignment="1" applyProtection="1">
      <alignment horizontal="left" vertical="center" wrapText="1"/>
      <protection hidden="1"/>
    </xf>
    <xf numFmtId="0" fontId="93" fillId="33" borderId="23" xfId="0" applyFont="1" applyFill="1" applyBorder="1" applyAlignment="1" applyProtection="1">
      <alignment horizontal="left" vertical="top"/>
      <protection hidden="1"/>
    </xf>
    <xf numFmtId="2" fontId="77" fillId="33" borderId="13" xfId="0" applyNumberFormat="1" applyFont="1" applyFill="1" applyBorder="1" applyAlignment="1" applyProtection="1">
      <alignment horizontal="center" vertical="center"/>
      <protection hidden="1"/>
    </xf>
    <xf numFmtId="0" fontId="93" fillId="33" borderId="11" xfId="0" applyFont="1" applyFill="1" applyBorder="1" applyAlignment="1" applyProtection="1">
      <alignment horizontal="center" wrapText="1"/>
      <protection hidden="1"/>
    </xf>
    <xf numFmtId="0" fontId="77" fillId="33" borderId="28" xfId="0" applyFont="1" applyFill="1" applyBorder="1" applyAlignment="1" applyProtection="1">
      <alignment horizontal="left" vertical="top" wrapText="1"/>
      <protection hidden="1"/>
    </xf>
    <xf numFmtId="0" fontId="77" fillId="33" borderId="23" xfId="0" applyFont="1" applyFill="1" applyBorder="1" applyAlignment="1" applyProtection="1">
      <alignment horizontal="left" vertical="top" wrapText="1"/>
      <protection hidden="1"/>
    </xf>
    <xf numFmtId="0" fontId="77" fillId="33" borderId="29" xfId="0" applyFont="1" applyFill="1" applyBorder="1" applyAlignment="1" applyProtection="1">
      <alignment horizontal="left" vertical="top" wrapText="1"/>
      <protection hidden="1"/>
    </xf>
    <xf numFmtId="0" fontId="77" fillId="33" borderId="28" xfId="0" applyNumberFormat="1" applyFont="1" applyFill="1" applyBorder="1" applyAlignment="1" applyProtection="1">
      <alignment horizontal="center" vertical="center"/>
      <protection/>
    </xf>
    <xf numFmtId="0" fontId="77" fillId="33" borderId="23" xfId="0" applyNumberFormat="1" applyFont="1" applyFill="1" applyBorder="1" applyAlignment="1" applyProtection="1">
      <alignment horizontal="center" vertical="center"/>
      <protection/>
    </xf>
    <xf numFmtId="0" fontId="77" fillId="33" borderId="29" xfId="0" applyNumberFormat="1" applyFont="1" applyFill="1" applyBorder="1" applyAlignment="1" applyProtection="1">
      <alignment horizontal="center" vertical="center"/>
      <protection/>
    </xf>
    <xf numFmtId="0" fontId="77" fillId="33" borderId="30" xfId="0" applyNumberFormat="1" applyFont="1" applyFill="1" applyBorder="1" applyAlignment="1" applyProtection="1">
      <alignment horizontal="center" vertical="center"/>
      <protection/>
    </xf>
    <xf numFmtId="0" fontId="77" fillId="33" borderId="10" xfId="0" applyNumberFormat="1" applyFont="1" applyFill="1" applyBorder="1" applyAlignment="1" applyProtection="1">
      <alignment horizontal="center" vertical="center"/>
      <protection/>
    </xf>
    <xf numFmtId="0" fontId="77" fillId="33" borderId="31" xfId="0" applyNumberFormat="1" applyFont="1" applyFill="1" applyBorder="1" applyAlignment="1" applyProtection="1">
      <alignment horizontal="center" vertical="center"/>
      <protection/>
    </xf>
    <xf numFmtId="0" fontId="77" fillId="33" borderId="13" xfId="0" applyFont="1" applyFill="1" applyBorder="1" applyAlignment="1" applyProtection="1">
      <alignment horizontal="center" vertical="center"/>
      <protection hidden="1"/>
    </xf>
    <xf numFmtId="49" fontId="77" fillId="33" borderId="30" xfId="0" applyNumberFormat="1" applyFont="1" applyFill="1" applyBorder="1" applyAlignment="1" applyProtection="1">
      <alignment horizontal="left" vertical="top" wrapText="1"/>
      <protection hidden="1"/>
    </xf>
    <xf numFmtId="0" fontId="77" fillId="33" borderId="10" xfId="0" applyFont="1" applyFill="1" applyBorder="1" applyAlignment="1" applyProtection="1">
      <alignment horizontal="left" vertical="top" wrapText="1"/>
      <protection hidden="1"/>
    </xf>
    <xf numFmtId="0" fontId="77" fillId="33" borderId="31" xfId="0" applyFont="1" applyFill="1" applyBorder="1" applyAlignment="1" applyProtection="1">
      <alignment horizontal="left" vertical="top" wrapText="1"/>
      <protection hidden="1"/>
    </xf>
    <xf numFmtId="0" fontId="84" fillId="35" borderId="0" xfId="0" applyFont="1" applyFill="1" applyBorder="1" applyAlignment="1" applyProtection="1">
      <alignment horizontal="left" vertical="top" wrapText="1"/>
      <protection hidden="1" locked="0"/>
    </xf>
    <xf numFmtId="0" fontId="84" fillId="33" borderId="0" xfId="0" applyFont="1" applyFill="1" applyAlignment="1" applyProtection="1">
      <alignment horizontal="left" vertical="top" wrapText="1"/>
      <protection hidden="1"/>
    </xf>
    <xf numFmtId="0" fontId="101" fillId="33" borderId="10" xfId="0" applyFont="1" applyFill="1" applyBorder="1" applyAlignment="1" applyProtection="1">
      <alignment horizontal="center"/>
      <protection hidden="1"/>
    </xf>
    <xf numFmtId="0" fontId="77" fillId="33" borderId="30" xfId="0" applyFont="1" applyFill="1" applyBorder="1" applyAlignment="1" applyProtection="1">
      <alignment horizontal="left" vertical="top" wrapText="1"/>
      <protection hidden="1"/>
    </xf>
    <xf numFmtId="0" fontId="86" fillId="36" borderId="0" xfId="0" applyFont="1" applyFill="1" applyBorder="1" applyAlignment="1">
      <alignment vertical="center" wrapText="1"/>
    </xf>
    <xf numFmtId="0" fontId="88" fillId="36" borderId="0" xfId="0" applyFont="1" applyFill="1" applyBorder="1" applyAlignment="1">
      <alignment horizontal="center" vertical="center" wrapText="1"/>
    </xf>
    <xf numFmtId="0" fontId="87" fillId="36" borderId="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246"/>
  <sheetViews>
    <sheetView tabSelected="1" zoomScaleSheetLayoutView="120" zoomScalePageLayoutView="90" workbookViewId="0" topLeftCell="A1">
      <selection activeCell="L68" sqref="L68:AL68"/>
    </sheetView>
  </sheetViews>
  <sheetFormatPr defaultColWidth="2.28125" defaultRowHeight="15"/>
  <cols>
    <col min="1" max="1" width="2.57421875" style="24" customWidth="1"/>
    <col min="2" max="2" width="5.57421875" style="24" customWidth="1"/>
    <col min="3" max="7" width="2.28125" style="24" customWidth="1"/>
    <col min="8" max="8" width="2.8515625" style="24" customWidth="1"/>
    <col min="9" max="9" width="2.28125" style="24" customWidth="1"/>
    <col min="10" max="10" width="2.8515625" style="24" customWidth="1"/>
    <col min="11" max="11" width="2.57421875" style="24" customWidth="1"/>
    <col min="12" max="12" width="3.57421875" style="24" customWidth="1"/>
    <col min="13" max="14" width="2.28125" style="24" customWidth="1"/>
    <col min="15" max="15" width="2.00390625" style="24" customWidth="1"/>
    <col min="16" max="16" width="2.28125" style="24" customWidth="1"/>
    <col min="17" max="17" width="2.57421875" style="24" customWidth="1"/>
    <col min="18" max="18" width="2.28125" style="24" customWidth="1"/>
    <col min="19" max="20" width="2.28125" style="28" customWidth="1"/>
    <col min="21" max="22" width="2.28125" style="24" customWidth="1"/>
    <col min="23" max="23" width="1.28515625" style="24" customWidth="1"/>
    <col min="24" max="25" width="2.28125" style="24" customWidth="1"/>
    <col min="26" max="26" width="3.0039062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4.8515625" style="24" customWidth="1"/>
    <col min="36" max="37" width="3.00390625" style="24" customWidth="1"/>
    <col min="38" max="38" width="2.28125" style="24" customWidth="1"/>
    <col min="39" max="39" width="2.28125" style="27" customWidth="1"/>
    <col min="40" max="47" width="2.28125" style="24" customWidth="1"/>
    <col min="48" max="48" width="0.71875" style="24" customWidth="1"/>
    <col min="49" max="50" width="2.28125" style="24" customWidth="1"/>
    <col min="51" max="51" width="2.7109375" style="24" customWidth="1"/>
    <col min="52" max="52" width="2.28125" style="24" customWidth="1"/>
    <col min="53" max="53" width="16.00390625" style="24" hidden="1" customWidth="1"/>
    <col min="54" max="54" width="35.57421875" style="24" hidden="1" customWidth="1"/>
    <col min="55" max="55" width="59.28125" style="24" hidden="1" customWidth="1"/>
    <col min="56" max="56" width="28.00390625" style="24" hidden="1" customWidth="1"/>
    <col min="57" max="57" width="30.140625" style="24" hidden="1" customWidth="1"/>
    <col min="58" max="58" width="25.28125" style="24" hidden="1" customWidth="1"/>
    <col min="59" max="59" width="26.140625" style="24" hidden="1" customWidth="1"/>
    <col min="60" max="60" width="27.140625" style="24" hidden="1" customWidth="1"/>
    <col min="61" max="61" width="2.28125" style="24" customWidth="1"/>
    <col min="62" max="16384" width="2.28125" style="24" customWidth="1"/>
  </cols>
  <sheetData>
    <row r="1" spans="1:59" ht="25.5" customHeight="1">
      <c r="A1" s="138" t="s">
        <v>218</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44"/>
      <c r="AO1" s="44"/>
      <c r="AP1" s="44"/>
      <c r="AQ1" s="44"/>
      <c r="AR1" s="44"/>
      <c r="AS1" s="44"/>
      <c r="AT1" s="44"/>
      <c r="AU1" s="44"/>
      <c r="AV1" s="44"/>
      <c r="AW1" s="44"/>
      <c r="AX1" s="44"/>
      <c r="AY1" s="44"/>
      <c r="AZ1" s="44"/>
      <c r="BA1" s="98" t="s">
        <v>128</v>
      </c>
      <c r="BB1" s="99" t="s">
        <v>270</v>
      </c>
      <c r="BC1" s="100" t="s">
        <v>129</v>
      </c>
      <c r="BD1" s="100" t="s">
        <v>130</v>
      </c>
      <c r="BE1" s="100" t="s">
        <v>271</v>
      </c>
      <c r="BF1" s="100" t="s">
        <v>131</v>
      </c>
      <c r="BG1" s="101" t="s">
        <v>132</v>
      </c>
    </row>
    <row r="2" spans="1:59" ht="326.25"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44"/>
      <c r="AO2" s="44"/>
      <c r="AP2" s="44"/>
      <c r="AQ2" s="44"/>
      <c r="AR2" s="44"/>
      <c r="AS2" s="44"/>
      <c r="AT2" s="44"/>
      <c r="AU2" s="44"/>
      <c r="AV2" s="44"/>
      <c r="AW2" s="44"/>
      <c r="AX2" s="44"/>
      <c r="AY2" s="44"/>
      <c r="AZ2" s="44"/>
      <c r="BA2" s="102" t="s">
        <v>133</v>
      </c>
      <c r="BB2" s="103" t="s">
        <v>270</v>
      </c>
      <c r="BC2" s="104" t="s">
        <v>129</v>
      </c>
      <c r="BD2" s="104" t="s">
        <v>134</v>
      </c>
      <c r="BE2" s="104" t="s">
        <v>272</v>
      </c>
      <c r="BF2" s="104" t="s">
        <v>135</v>
      </c>
      <c r="BG2" s="105" t="s">
        <v>132</v>
      </c>
    </row>
    <row r="3" spans="1:59" ht="11.2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106" t="s">
        <v>136</v>
      </c>
      <c r="BB3" s="107" t="s">
        <v>270</v>
      </c>
      <c r="BC3" s="108" t="s">
        <v>129</v>
      </c>
      <c r="BD3" s="108" t="s">
        <v>137</v>
      </c>
      <c r="BE3" s="108" t="s">
        <v>273</v>
      </c>
      <c r="BF3" s="108" t="s">
        <v>138</v>
      </c>
      <c r="BG3" s="109" t="s">
        <v>132</v>
      </c>
    </row>
    <row r="4" spans="1:59" ht="19.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102" t="s">
        <v>139</v>
      </c>
      <c r="BB4" s="104" t="s">
        <v>274</v>
      </c>
      <c r="BC4" s="104" t="s">
        <v>140</v>
      </c>
      <c r="BD4" s="104" t="s">
        <v>141</v>
      </c>
      <c r="BE4" s="104" t="s">
        <v>275</v>
      </c>
      <c r="BF4" s="104" t="s">
        <v>142</v>
      </c>
      <c r="BG4" s="105" t="s">
        <v>143</v>
      </c>
    </row>
    <row r="5" spans="1:59" s="34" customFormat="1" ht="18" customHeight="1">
      <c r="A5" s="40"/>
      <c r="B5" s="40"/>
      <c r="C5" s="40"/>
      <c r="D5" s="40"/>
      <c r="E5" s="40"/>
      <c r="F5" s="40"/>
      <c r="G5" s="40"/>
      <c r="H5" s="40"/>
      <c r="I5" s="40"/>
      <c r="J5" s="40"/>
      <c r="K5" s="40"/>
      <c r="L5" s="40"/>
      <c r="M5" s="40"/>
      <c r="N5" s="40"/>
      <c r="O5" s="40"/>
      <c r="P5" s="40"/>
      <c r="Q5" s="40"/>
      <c r="R5" s="40"/>
      <c r="S5" s="40"/>
      <c r="T5" s="40"/>
      <c r="U5" s="40"/>
      <c r="V5" s="40"/>
      <c r="W5" s="159" t="s">
        <v>72</v>
      </c>
      <c r="X5" s="159"/>
      <c r="Y5" s="159"/>
      <c r="Z5" s="159"/>
      <c r="AA5" s="159"/>
      <c r="AB5" s="159"/>
      <c r="AC5" s="159"/>
      <c r="AD5" s="159"/>
      <c r="AE5" s="159"/>
      <c r="AF5" s="159"/>
      <c r="AG5" s="159"/>
      <c r="AH5" s="159"/>
      <c r="AI5" s="159"/>
      <c r="AJ5" s="159"/>
      <c r="AK5" s="159"/>
      <c r="AL5" s="43"/>
      <c r="AM5" s="40"/>
      <c r="AN5" s="40"/>
      <c r="AO5" s="40"/>
      <c r="AP5" s="40"/>
      <c r="AQ5" s="40"/>
      <c r="AR5" s="40"/>
      <c r="AS5" s="40"/>
      <c r="AT5" s="40"/>
      <c r="AU5" s="40"/>
      <c r="AV5" s="40"/>
      <c r="AW5" s="40"/>
      <c r="AX5" s="40"/>
      <c r="AY5" s="40"/>
      <c r="AZ5" s="40"/>
      <c r="BA5" s="106" t="s">
        <v>144</v>
      </c>
      <c r="BB5" s="108" t="s">
        <v>274</v>
      </c>
      <c r="BC5" s="108" t="s">
        <v>140</v>
      </c>
      <c r="BD5" s="108" t="s">
        <v>145</v>
      </c>
      <c r="BE5" s="108" t="s">
        <v>276</v>
      </c>
      <c r="BF5" s="108" t="s">
        <v>146</v>
      </c>
      <c r="BG5" s="109" t="s">
        <v>143</v>
      </c>
    </row>
    <row r="6" spans="1:59" s="34" customFormat="1" ht="22.5" customHeight="1">
      <c r="A6" s="40"/>
      <c r="B6" s="40"/>
      <c r="C6" s="40"/>
      <c r="D6" s="40"/>
      <c r="E6" s="40"/>
      <c r="F6" s="40"/>
      <c r="G6" s="40"/>
      <c r="H6" s="40"/>
      <c r="I6" s="40"/>
      <c r="J6" s="40"/>
      <c r="K6" s="40"/>
      <c r="L6" s="40"/>
      <c r="M6" s="40"/>
      <c r="N6" s="40"/>
      <c r="O6" s="40"/>
      <c r="P6" s="40"/>
      <c r="Q6" s="40"/>
      <c r="R6" s="40"/>
      <c r="S6" s="40"/>
      <c r="T6" s="40"/>
      <c r="U6" s="40"/>
      <c r="V6" s="40"/>
      <c r="W6" s="143" t="s">
        <v>139</v>
      </c>
      <c r="X6" s="143"/>
      <c r="Y6" s="143"/>
      <c r="Z6" s="143"/>
      <c r="AA6" s="143"/>
      <c r="AB6" s="143"/>
      <c r="AC6" s="143"/>
      <c r="AD6" s="143"/>
      <c r="AE6" s="143"/>
      <c r="AF6" s="143"/>
      <c r="AG6" s="143"/>
      <c r="AH6" s="143"/>
      <c r="AI6" s="143"/>
      <c r="AJ6" s="143"/>
      <c r="AK6" s="143"/>
      <c r="AL6" s="143"/>
      <c r="AM6" s="40"/>
      <c r="AN6" s="40"/>
      <c r="AO6" s="40"/>
      <c r="AP6" s="40"/>
      <c r="AQ6" s="40"/>
      <c r="AR6" s="40"/>
      <c r="AS6" s="40"/>
      <c r="AT6" s="40"/>
      <c r="AU6" s="40"/>
      <c r="AV6" s="40"/>
      <c r="AW6" s="40"/>
      <c r="AX6" s="40"/>
      <c r="AY6" s="40"/>
      <c r="AZ6" s="40"/>
      <c r="BA6" s="102" t="s">
        <v>147</v>
      </c>
      <c r="BB6" s="104" t="s">
        <v>274</v>
      </c>
      <c r="BC6" s="104" t="s">
        <v>140</v>
      </c>
      <c r="BD6" s="104" t="s">
        <v>148</v>
      </c>
      <c r="BE6" s="104" t="s">
        <v>277</v>
      </c>
      <c r="BF6" s="104" t="s">
        <v>149</v>
      </c>
      <c r="BG6" s="105" t="s">
        <v>143</v>
      </c>
    </row>
    <row r="7" spans="1:59" s="34" customFormat="1" ht="18.75" customHeight="1">
      <c r="A7" s="40"/>
      <c r="B7" s="40"/>
      <c r="C7" s="40"/>
      <c r="D7" s="40"/>
      <c r="E7" s="40"/>
      <c r="F7" s="40"/>
      <c r="G7" s="40"/>
      <c r="H7" s="40"/>
      <c r="I7" s="40"/>
      <c r="J7" s="40"/>
      <c r="K7" s="40"/>
      <c r="L7" s="40"/>
      <c r="M7" s="40"/>
      <c r="N7" s="40"/>
      <c r="O7" s="40"/>
      <c r="P7" s="40"/>
      <c r="Q7" s="40"/>
      <c r="R7" s="40"/>
      <c r="S7" s="40"/>
      <c r="T7" s="40"/>
      <c r="U7" s="40"/>
      <c r="V7" s="40"/>
      <c r="W7" s="83" t="s">
        <v>66</v>
      </c>
      <c r="X7" s="43"/>
      <c r="Y7" s="43"/>
      <c r="Z7" s="43"/>
      <c r="AA7" s="43"/>
      <c r="AB7" s="43"/>
      <c r="AC7" s="43"/>
      <c r="AD7" s="43"/>
      <c r="AE7" s="43"/>
      <c r="AF7" s="43"/>
      <c r="AG7" s="43"/>
      <c r="AH7" s="43"/>
      <c r="AI7" s="43"/>
      <c r="AJ7" s="43"/>
      <c r="AK7" s="43"/>
      <c r="AL7" s="43"/>
      <c r="AM7" s="40"/>
      <c r="AN7" s="40"/>
      <c r="AO7" s="40"/>
      <c r="AP7" s="40"/>
      <c r="AQ7" s="40"/>
      <c r="AR7" s="40"/>
      <c r="AS7" s="40"/>
      <c r="AT7" s="40"/>
      <c r="AU7" s="40"/>
      <c r="AV7" s="40"/>
      <c r="AW7" s="40"/>
      <c r="AX7" s="40"/>
      <c r="AY7" s="40"/>
      <c r="AZ7" s="40"/>
      <c r="BA7" s="106" t="s">
        <v>150</v>
      </c>
      <c r="BB7" s="108" t="s">
        <v>274</v>
      </c>
      <c r="BC7" s="108" t="s">
        <v>140</v>
      </c>
      <c r="BD7" s="108" t="s">
        <v>151</v>
      </c>
      <c r="BE7" s="108" t="s">
        <v>278</v>
      </c>
      <c r="BF7" s="108" t="s">
        <v>152</v>
      </c>
      <c r="BG7" s="109" t="s">
        <v>153</v>
      </c>
    </row>
    <row r="8" spans="1:59" s="34" customFormat="1" ht="8.25"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102" t="s">
        <v>154</v>
      </c>
      <c r="BB8" s="104" t="s">
        <v>274</v>
      </c>
      <c r="BC8" s="104" t="s">
        <v>140</v>
      </c>
      <c r="BD8" s="104" t="s">
        <v>155</v>
      </c>
      <c r="BE8" s="104" t="s">
        <v>279</v>
      </c>
      <c r="BF8" s="104" t="s">
        <v>156</v>
      </c>
      <c r="BG8" s="105" t="s">
        <v>153</v>
      </c>
    </row>
    <row r="9" spans="1:59" s="34" customFormat="1" ht="20.25" customHeight="1">
      <c r="A9" s="40"/>
      <c r="B9" s="40"/>
      <c r="C9" s="40"/>
      <c r="D9" s="40"/>
      <c r="E9" s="40"/>
      <c r="F9" s="40"/>
      <c r="G9" s="40"/>
      <c r="H9" s="40"/>
      <c r="I9" s="40"/>
      <c r="J9" s="40"/>
      <c r="K9" s="40"/>
      <c r="L9" s="40"/>
      <c r="M9" s="40"/>
      <c r="N9" s="152" t="s">
        <v>62</v>
      </c>
      <c r="O9" s="152"/>
      <c r="P9" s="152"/>
      <c r="Q9" s="152"/>
      <c r="R9" s="152"/>
      <c r="S9" s="152"/>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106" t="s">
        <v>157</v>
      </c>
      <c r="BB9" s="108" t="s">
        <v>280</v>
      </c>
      <c r="BC9" s="108" t="s">
        <v>158</v>
      </c>
      <c r="BD9" s="108" t="s">
        <v>159</v>
      </c>
      <c r="BE9" s="108" t="s">
        <v>281</v>
      </c>
      <c r="BF9" s="108" t="s">
        <v>222</v>
      </c>
      <c r="BG9" s="109" t="s">
        <v>160</v>
      </c>
    </row>
    <row r="10" spans="1:59" s="34" customFormat="1" ht="39.75" customHeight="1">
      <c r="A10" s="40"/>
      <c r="B10" s="160" t="s">
        <v>224</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40"/>
      <c r="AN10" s="40"/>
      <c r="AO10" s="40"/>
      <c r="AP10" s="40"/>
      <c r="AQ10" s="40"/>
      <c r="AR10" s="40"/>
      <c r="AS10" s="40"/>
      <c r="AT10" s="40"/>
      <c r="AU10" s="40"/>
      <c r="AV10" s="40"/>
      <c r="AW10" s="40"/>
      <c r="AX10" s="40"/>
      <c r="AY10" s="40"/>
      <c r="AZ10" s="40"/>
      <c r="BA10" s="102" t="s">
        <v>161</v>
      </c>
      <c r="BB10" s="104" t="s">
        <v>280</v>
      </c>
      <c r="BC10" s="104" t="s">
        <v>158</v>
      </c>
      <c r="BD10" s="104" t="s">
        <v>162</v>
      </c>
      <c r="BE10" s="104" t="s">
        <v>282</v>
      </c>
      <c r="BF10" s="104" t="s">
        <v>283</v>
      </c>
      <c r="BG10" s="105" t="s">
        <v>160</v>
      </c>
    </row>
    <row r="11" spans="1:59" s="34" customFormat="1" ht="18.75" customHeight="1">
      <c r="A11" s="40"/>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40"/>
      <c r="AN11" s="40"/>
      <c r="AO11" s="40"/>
      <c r="AP11" s="40"/>
      <c r="AQ11" s="40"/>
      <c r="AR11" s="40"/>
      <c r="AS11" s="40"/>
      <c r="AT11" s="40"/>
      <c r="AU11" s="40"/>
      <c r="AV11" s="40"/>
      <c r="AW11" s="40"/>
      <c r="AX11" s="40"/>
      <c r="AY11" s="40"/>
      <c r="AZ11" s="40"/>
      <c r="BA11" s="106" t="s">
        <v>163</v>
      </c>
      <c r="BB11" s="108" t="s">
        <v>280</v>
      </c>
      <c r="BC11" s="108" t="s">
        <v>158</v>
      </c>
      <c r="BD11" s="108" t="s">
        <v>164</v>
      </c>
      <c r="BE11" s="108" t="s">
        <v>284</v>
      </c>
      <c r="BF11" s="108" t="s">
        <v>165</v>
      </c>
      <c r="BG11" s="109" t="s">
        <v>160</v>
      </c>
    </row>
    <row r="12" spans="1:59" s="34" customFormat="1" ht="14.25" customHeight="1">
      <c r="A12" s="40"/>
      <c r="B12" s="125" t="s">
        <v>226</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40"/>
      <c r="AN12" s="40"/>
      <c r="AO12" s="40"/>
      <c r="AP12" s="40"/>
      <c r="AQ12" s="40"/>
      <c r="AR12" s="40"/>
      <c r="AS12" s="40"/>
      <c r="AT12" s="40"/>
      <c r="AU12" s="40"/>
      <c r="AV12" s="40"/>
      <c r="AW12" s="40"/>
      <c r="AX12" s="40"/>
      <c r="AY12" s="40"/>
      <c r="AZ12" s="40"/>
      <c r="BA12" s="102" t="s">
        <v>166</v>
      </c>
      <c r="BB12" s="110" t="s">
        <v>280</v>
      </c>
      <c r="BC12" s="104" t="s">
        <v>158</v>
      </c>
      <c r="BD12" s="104" t="s">
        <v>167</v>
      </c>
      <c r="BE12" s="104" t="s">
        <v>285</v>
      </c>
      <c r="BF12" s="104" t="s">
        <v>168</v>
      </c>
      <c r="BG12" s="105" t="s">
        <v>169</v>
      </c>
    </row>
    <row r="13" spans="1:59" s="34" customFormat="1" ht="40.5" customHeight="1">
      <c r="A13" s="40"/>
      <c r="B13" s="278" t="s">
        <v>225</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40"/>
      <c r="AN13" s="40"/>
      <c r="AO13" s="40"/>
      <c r="AP13" s="40"/>
      <c r="AQ13" s="40"/>
      <c r="AR13" s="40"/>
      <c r="AS13" s="40"/>
      <c r="AT13" s="40"/>
      <c r="AU13" s="40"/>
      <c r="AV13" s="40"/>
      <c r="AW13" s="40"/>
      <c r="AX13" s="40"/>
      <c r="AY13" s="40"/>
      <c r="AZ13" s="40"/>
      <c r="BA13" s="106" t="s">
        <v>170</v>
      </c>
      <c r="BB13" s="108" t="s">
        <v>280</v>
      </c>
      <c r="BC13" s="108" t="s">
        <v>280</v>
      </c>
      <c r="BD13" s="108" t="s">
        <v>171</v>
      </c>
      <c r="BE13" s="108" t="s">
        <v>286</v>
      </c>
      <c r="BF13" s="108" t="s">
        <v>172</v>
      </c>
      <c r="BG13" s="111" t="s">
        <v>169</v>
      </c>
    </row>
    <row r="14" spans="1:59" s="34" customFormat="1" ht="24" customHeight="1">
      <c r="A14" s="40"/>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40"/>
      <c r="AN14" s="40"/>
      <c r="AO14" s="40"/>
      <c r="AP14" s="40"/>
      <c r="AQ14" s="40"/>
      <c r="AR14" s="40"/>
      <c r="AS14" s="40"/>
      <c r="AT14" s="40"/>
      <c r="AU14" s="40"/>
      <c r="AV14" s="40"/>
      <c r="AW14" s="40"/>
      <c r="AX14" s="40"/>
      <c r="AY14" s="40"/>
      <c r="AZ14" s="40"/>
      <c r="BA14" s="102" t="s">
        <v>173</v>
      </c>
      <c r="BB14" s="104" t="s">
        <v>287</v>
      </c>
      <c r="BC14" s="104" t="s">
        <v>174</v>
      </c>
      <c r="BD14" s="104" t="s">
        <v>175</v>
      </c>
      <c r="BE14" s="104" t="s">
        <v>288</v>
      </c>
      <c r="BF14" s="104" t="s">
        <v>176</v>
      </c>
      <c r="BG14" s="105" t="s">
        <v>177</v>
      </c>
    </row>
    <row r="15" spans="1:59" s="34" customFormat="1" ht="15" customHeight="1">
      <c r="A15" s="40"/>
      <c r="B15" s="125" t="s">
        <v>233</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40"/>
      <c r="AN15" s="40"/>
      <c r="AO15" s="40"/>
      <c r="AP15" s="40"/>
      <c r="AQ15" s="40"/>
      <c r="AR15" s="40"/>
      <c r="AS15" s="40"/>
      <c r="AT15" s="40"/>
      <c r="AU15" s="40"/>
      <c r="AV15" s="40"/>
      <c r="AW15" s="40"/>
      <c r="AX15" s="40"/>
      <c r="AY15" s="40"/>
      <c r="AZ15" s="40"/>
      <c r="BA15" s="106" t="s">
        <v>178</v>
      </c>
      <c r="BB15" s="108" t="s">
        <v>287</v>
      </c>
      <c r="BC15" s="108" t="s">
        <v>174</v>
      </c>
      <c r="BD15" s="108" t="s">
        <v>179</v>
      </c>
      <c r="BE15" s="108" t="s">
        <v>289</v>
      </c>
      <c r="BF15" s="108" t="s">
        <v>180</v>
      </c>
      <c r="BG15" s="109" t="s">
        <v>177</v>
      </c>
    </row>
    <row r="16" spans="1:59" ht="23.25" customHeight="1">
      <c r="A16" s="4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44"/>
      <c r="AN16" s="44"/>
      <c r="AO16" s="44"/>
      <c r="AP16" s="44"/>
      <c r="AQ16" s="44"/>
      <c r="AR16" s="44"/>
      <c r="AS16" s="44"/>
      <c r="AT16" s="44"/>
      <c r="AU16" s="44"/>
      <c r="AV16" s="44"/>
      <c r="AW16" s="44"/>
      <c r="AX16" s="44"/>
      <c r="AY16" s="44"/>
      <c r="AZ16" s="44"/>
      <c r="BA16" s="102" t="s">
        <v>181</v>
      </c>
      <c r="BB16" s="104" t="s">
        <v>287</v>
      </c>
      <c r="BC16" s="104" t="s">
        <v>174</v>
      </c>
      <c r="BD16" s="104" t="s">
        <v>182</v>
      </c>
      <c r="BE16" s="104" t="s">
        <v>290</v>
      </c>
      <c r="BF16" s="104" t="s">
        <v>183</v>
      </c>
      <c r="BG16" s="105" t="s">
        <v>177</v>
      </c>
    </row>
    <row r="17" spans="1:59" ht="12.75" customHeight="1">
      <c r="A17" s="44"/>
      <c r="B17" s="126" t="s">
        <v>267</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44"/>
      <c r="AN17" s="44"/>
      <c r="AO17" s="44"/>
      <c r="AP17" s="44"/>
      <c r="AQ17" s="44"/>
      <c r="AR17" s="44"/>
      <c r="AS17" s="44"/>
      <c r="AT17" s="44"/>
      <c r="AU17" s="44"/>
      <c r="AV17" s="44"/>
      <c r="AW17" s="44"/>
      <c r="AX17" s="44"/>
      <c r="AY17" s="44"/>
      <c r="AZ17" s="44"/>
      <c r="BA17" s="106" t="s">
        <v>67</v>
      </c>
      <c r="BB17" s="108" t="s">
        <v>291</v>
      </c>
      <c r="BC17" s="108" t="s">
        <v>184</v>
      </c>
      <c r="BD17" s="108" t="s">
        <v>185</v>
      </c>
      <c r="BE17" s="108" t="s">
        <v>292</v>
      </c>
      <c r="BF17" s="108" t="s">
        <v>186</v>
      </c>
      <c r="BG17" s="109" t="s">
        <v>22</v>
      </c>
    </row>
    <row r="18" spans="1:59" s="34" customFormat="1" ht="35.25" customHeight="1">
      <c r="A18" s="40"/>
      <c r="B18" s="97" t="s">
        <v>231</v>
      </c>
      <c r="C18" s="127" t="s">
        <v>269</v>
      </c>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9"/>
      <c r="AM18" s="40"/>
      <c r="AN18" s="40"/>
      <c r="AO18" s="40"/>
      <c r="AP18" s="40"/>
      <c r="AQ18" s="40"/>
      <c r="AR18" s="40"/>
      <c r="AS18" s="40"/>
      <c r="AT18" s="40"/>
      <c r="AU18" s="40"/>
      <c r="AV18" s="40"/>
      <c r="AW18" s="40"/>
      <c r="AX18" s="40"/>
      <c r="AY18" s="40"/>
      <c r="AZ18" s="40"/>
      <c r="BA18" s="102" t="s">
        <v>187</v>
      </c>
      <c r="BB18" s="104" t="s">
        <v>291</v>
      </c>
      <c r="BC18" s="104" t="s">
        <v>184</v>
      </c>
      <c r="BD18" s="104" t="s">
        <v>188</v>
      </c>
      <c r="BE18" s="104" t="s">
        <v>293</v>
      </c>
      <c r="BF18" s="104" t="s">
        <v>189</v>
      </c>
      <c r="BG18" s="105" t="s">
        <v>22</v>
      </c>
    </row>
    <row r="19" spans="1:59" ht="39.75" customHeight="1">
      <c r="A19" s="44"/>
      <c r="B19" s="84">
        <v>1</v>
      </c>
      <c r="C19" s="117"/>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9"/>
      <c r="AM19" s="44"/>
      <c r="AN19" s="44"/>
      <c r="AO19" s="44"/>
      <c r="AP19" s="44"/>
      <c r="AQ19" s="44"/>
      <c r="AR19" s="44"/>
      <c r="AS19" s="44"/>
      <c r="AT19" s="44"/>
      <c r="AU19" s="44"/>
      <c r="AV19" s="44"/>
      <c r="AW19" s="44"/>
      <c r="AX19" s="44"/>
      <c r="AY19" s="44"/>
      <c r="AZ19" s="44"/>
      <c r="BA19" s="106" t="s">
        <v>190</v>
      </c>
      <c r="BB19" s="108" t="s">
        <v>291</v>
      </c>
      <c r="BC19" s="108" t="s">
        <v>184</v>
      </c>
      <c r="BD19" s="108" t="s">
        <v>223</v>
      </c>
      <c r="BE19" s="108" t="s">
        <v>294</v>
      </c>
      <c r="BF19" s="108" t="s">
        <v>295</v>
      </c>
      <c r="BG19" s="109" t="s">
        <v>22</v>
      </c>
    </row>
    <row r="20" spans="1:59" ht="19.5" customHeight="1">
      <c r="A20" s="44"/>
      <c r="B20" s="84">
        <v>2</v>
      </c>
      <c r="C20" s="117"/>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9"/>
      <c r="AM20" s="44"/>
      <c r="AN20" s="44"/>
      <c r="AO20" s="44"/>
      <c r="AP20" s="44"/>
      <c r="AQ20" s="44"/>
      <c r="AR20" s="44"/>
      <c r="AS20" s="44"/>
      <c r="AT20" s="44"/>
      <c r="AU20" s="44"/>
      <c r="AV20" s="44"/>
      <c r="AW20" s="44"/>
      <c r="AX20" s="44"/>
      <c r="AY20" s="44"/>
      <c r="AZ20" s="44"/>
      <c r="BA20" s="102" t="s">
        <v>191</v>
      </c>
      <c r="BB20" s="104" t="s">
        <v>296</v>
      </c>
      <c r="BC20" s="104" t="s">
        <v>192</v>
      </c>
      <c r="BD20" s="104" t="s">
        <v>193</v>
      </c>
      <c r="BE20" s="104" t="s">
        <v>297</v>
      </c>
      <c r="BF20" s="104" t="s">
        <v>194</v>
      </c>
      <c r="BG20" s="105" t="s">
        <v>22</v>
      </c>
    </row>
    <row r="21" spans="1:59" ht="19.5" customHeight="1">
      <c r="A21" s="44"/>
      <c r="B21" s="84">
        <v>3</v>
      </c>
      <c r="C21" s="117"/>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9"/>
      <c r="AM21" s="44"/>
      <c r="AN21" s="44"/>
      <c r="AO21" s="44"/>
      <c r="AP21" s="44"/>
      <c r="AQ21" s="44"/>
      <c r="AR21" s="44"/>
      <c r="AS21" s="44"/>
      <c r="AT21" s="44"/>
      <c r="AU21" s="44"/>
      <c r="AV21" s="44"/>
      <c r="AW21" s="44"/>
      <c r="AX21" s="44"/>
      <c r="AY21" s="44"/>
      <c r="AZ21" s="44"/>
      <c r="BA21" s="106" t="s">
        <v>195</v>
      </c>
      <c r="BB21" s="108" t="s">
        <v>296</v>
      </c>
      <c r="BC21" s="108" t="s">
        <v>192</v>
      </c>
      <c r="BD21" s="108" t="s">
        <v>196</v>
      </c>
      <c r="BE21" s="108" t="s">
        <v>298</v>
      </c>
      <c r="BF21" s="108" t="s">
        <v>197</v>
      </c>
      <c r="BG21" s="109" t="s">
        <v>22</v>
      </c>
    </row>
    <row r="22" spans="1:59" ht="19.5" customHeight="1">
      <c r="A22" s="44"/>
      <c r="B22" s="84">
        <v>4</v>
      </c>
      <c r="C22" s="117"/>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9"/>
      <c r="AM22" s="44"/>
      <c r="AN22" s="44"/>
      <c r="AO22" s="44"/>
      <c r="AP22" s="44"/>
      <c r="AQ22" s="44"/>
      <c r="AR22" s="44"/>
      <c r="AS22" s="44"/>
      <c r="AT22" s="44"/>
      <c r="AU22" s="44"/>
      <c r="AV22" s="44"/>
      <c r="AW22" s="44"/>
      <c r="AX22" s="44"/>
      <c r="AY22" s="44"/>
      <c r="AZ22" s="44"/>
      <c r="BA22" s="102" t="s">
        <v>198</v>
      </c>
      <c r="BB22" s="110" t="s">
        <v>299</v>
      </c>
      <c r="BC22" s="104" t="s">
        <v>199</v>
      </c>
      <c r="BD22" s="104" t="s">
        <v>200</v>
      </c>
      <c r="BE22" s="104" t="s">
        <v>300</v>
      </c>
      <c r="BF22" s="104" t="s">
        <v>201</v>
      </c>
      <c r="BG22" s="105" t="s">
        <v>202</v>
      </c>
    </row>
    <row r="23" spans="1:59" ht="19.5" customHeight="1">
      <c r="A23" s="44"/>
      <c r="B23" s="84">
        <v>5</v>
      </c>
      <c r="C23" s="117"/>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9"/>
      <c r="AM23" s="44"/>
      <c r="AN23" s="44"/>
      <c r="AO23" s="44"/>
      <c r="AP23" s="44"/>
      <c r="AQ23" s="44"/>
      <c r="AR23" s="44"/>
      <c r="AS23" s="44"/>
      <c r="AT23" s="44"/>
      <c r="AU23" s="44"/>
      <c r="AV23" s="44"/>
      <c r="AW23" s="44"/>
      <c r="AX23" s="44"/>
      <c r="AY23" s="44"/>
      <c r="AZ23" s="44"/>
      <c r="BA23" s="106" t="s">
        <v>203</v>
      </c>
      <c r="BB23" s="108" t="s">
        <v>301</v>
      </c>
      <c r="BC23" s="108" t="s">
        <v>199</v>
      </c>
      <c r="BD23" s="108" t="s">
        <v>204</v>
      </c>
      <c r="BE23" s="108" t="s">
        <v>302</v>
      </c>
      <c r="BF23" s="108" t="s">
        <v>205</v>
      </c>
      <c r="BG23" s="109" t="s">
        <v>202</v>
      </c>
    </row>
    <row r="24" spans="1:59" ht="19.5" customHeight="1">
      <c r="A24" s="44"/>
      <c r="B24" s="84">
        <v>6</v>
      </c>
      <c r="C24" s="117"/>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9"/>
      <c r="AM24" s="44"/>
      <c r="AN24" s="44"/>
      <c r="AO24" s="44"/>
      <c r="AP24" s="44"/>
      <c r="AQ24" s="44"/>
      <c r="AR24" s="44"/>
      <c r="AS24" s="44"/>
      <c r="AT24" s="44"/>
      <c r="AU24" s="44"/>
      <c r="AV24" s="44"/>
      <c r="AW24" s="44"/>
      <c r="AX24" s="44"/>
      <c r="AY24" s="44"/>
      <c r="AZ24" s="44"/>
      <c r="BA24" s="102" t="s">
        <v>206</v>
      </c>
      <c r="BB24" s="104" t="s">
        <v>301</v>
      </c>
      <c r="BC24" s="104" t="s">
        <v>199</v>
      </c>
      <c r="BD24" s="104" t="s">
        <v>207</v>
      </c>
      <c r="BE24" s="104" t="s">
        <v>303</v>
      </c>
      <c r="BF24" s="104" t="s">
        <v>208</v>
      </c>
      <c r="BG24" s="105" t="s">
        <v>202</v>
      </c>
    </row>
    <row r="25" spans="1:59" ht="19.5" customHeight="1">
      <c r="A25" s="44"/>
      <c r="B25" s="84">
        <v>7</v>
      </c>
      <c r="C25" s="117"/>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9"/>
      <c r="AM25" s="44"/>
      <c r="AN25" s="44"/>
      <c r="AO25" s="44"/>
      <c r="AP25" s="44"/>
      <c r="AQ25" s="44"/>
      <c r="AR25" s="44"/>
      <c r="AS25" s="44"/>
      <c r="AT25" s="44"/>
      <c r="AU25" s="44"/>
      <c r="AV25" s="44"/>
      <c r="AW25" s="44"/>
      <c r="AX25" s="44"/>
      <c r="AY25" s="44"/>
      <c r="AZ25" s="44"/>
      <c r="BA25" s="106" t="s">
        <v>209</v>
      </c>
      <c r="BB25" s="108" t="s">
        <v>210</v>
      </c>
      <c r="BC25" s="108" t="s">
        <v>211</v>
      </c>
      <c r="BD25" s="108" t="s">
        <v>212</v>
      </c>
      <c r="BE25" s="108" t="s">
        <v>304</v>
      </c>
      <c r="BF25" s="108" t="s">
        <v>213</v>
      </c>
      <c r="BG25" s="109" t="s">
        <v>214</v>
      </c>
    </row>
    <row r="26" spans="1:59" ht="19.5" customHeight="1" thickBot="1">
      <c r="A26" s="44"/>
      <c r="B26" s="84">
        <v>8</v>
      </c>
      <c r="C26" s="117"/>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9"/>
      <c r="AM26" s="44"/>
      <c r="AN26" s="44"/>
      <c r="AO26" s="44"/>
      <c r="AP26" s="44"/>
      <c r="AQ26" s="44"/>
      <c r="AR26" s="44"/>
      <c r="AS26" s="44"/>
      <c r="AT26" s="44"/>
      <c r="AU26" s="44"/>
      <c r="AV26" s="44"/>
      <c r="AW26" s="44"/>
      <c r="AX26" s="44"/>
      <c r="AY26" s="44"/>
      <c r="AZ26" s="44"/>
      <c r="BA26" s="112" t="s">
        <v>215</v>
      </c>
      <c r="BB26" s="113" t="s">
        <v>210</v>
      </c>
      <c r="BC26" s="113" t="s">
        <v>211</v>
      </c>
      <c r="BD26" s="113" t="s">
        <v>216</v>
      </c>
      <c r="BE26" s="113" t="s">
        <v>305</v>
      </c>
      <c r="BF26" s="113" t="s">
        <v>217</v>
      </c>
      <c r="BG26" s="114" t="s">
        <v>214</v>
      </c>
    </row>
    <row r="27" spans="1:52" ht="19.5" customHeight="1">
      <c r="A27" s="44"/>
      <c r="B27" s="84">
        <v>9</v>
      </c>
      <c r="C27" s="117"/>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9"/>
      <c r="AM27" s="44"/>
      <c r="AN27" s="44"/>
      <c r="AO27" s="44"/>
      <c r="AP27" s="44"/>
      <c r="AQ27" s="44"/>
      <c r="AR27" s="44"/>
      <c r="AS27" s="44"/>
      <c r="AT27" s="44"/>
      <c r="AU27" s="44"/>
      <c r="AV27" s="44"/>
      <c r="AW27" s="44"/>
      <c r="AX27" s="44"/>
      <c r="AY27" s="44"/>
      <c r="AZ27" s="44"/>
    </row>
    <row r="28" spans="1:59" ht="19.5" customHeight="1">
      <c r="A28" s="44"/>
      <c r="B28" s="84">
        <v>10</v>
      </c>
      <c r="C28" s="117"/>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9"/>
      <c r="AM28" s="44"/>
      <c r="AN28" s="44"/>
      <c r="AO28" s="44"/>
      <c r="AP28" s="44"/>
      <c r="AQ28" s="44"/>
      <c r="AR28" s="44"/>
      <c r="AS28" s="44"/>
      <c r="AT28" s="44"/>
      <c r="AU28" s="44"/>
      <c r="AV28" s="44"/>
      <c r="AW28" s="44"/>
      <c r="AX28" s="44"/>
      <c r="AY28" s="44"/>
      <c r="AZ28" s="44"/>
      <c r="BA28" s="80"/>
      <c r="BB28" s="81"/>
      <c r="BC28" s="81"/>
      <c r="BD28" s="81"/>
      <c r="BE28" s="79"/>
      <c r="BF28" s="81"/>
      <c r="BG28" s="81"/>
    </row>
    <row r="29" spans="1:59" ht="19.5" customHeight="1">
      <c r="A29" s="44"/>
      <c r="B29" s="84">
        <v>11</v>
      </c>
      <c r="C29" s="117"/>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9"/>
      <c r="AM29" s="44"/>
      <c r="AN29" s="44"/>
      <c r="AO29" s="44"/>
      <c r="AP29" s="44"/>
      <c r="AQ29" s="44"/>
      <c r="AR29" s="44"/>
      <c r="AS29" s="44"/>
      <c r="AT29" s="44"/>
      <c r="AU29" s="44"/>
      <c r="AV29" s="44"/>
      <c r="AW29" s="44"/>
      <c r="AX29" s="44"/>
      <c r="AY29" s="44"/>
      <c r="AZ29" s="44"/>
      <c r="BA29" s="80"/>
      <c r="BB29" s="81"/>
      <c r="BC29" s="81"/>
      <c r="BD29" s="81"/>
      <c r="BE29" s="79"/>
      <c r="BF29" s="81"/>
      <c r="BG29" s="81"/>
    </row>
    <row r="30" spans="1:59" ht="19.5" customHeight="1">
      <c r="A30" s="44"/>
      <c r="B30" s="84">
        <v>12</v>
      </c>
      <c r="C30" s="117"/>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9"/>
      <c r="AM30" s="44"/>
      <c r="AN30" s="44"/>
      <c r="AO30" s="44"/>
      <c r="AP30" s="44"/>
      <c r="AQ30" s="44"/>
      <c r="AR30" s="44"/>
      <c r="AS30" s="44"/>
      <c r="AT30" s="44"/>
      <c r="AU30" s="44"/>
      <c r="AV30" s="44"/>
      <c r="AW30" s="44"/>
      <c r="AX30" s="44"/>
      <c r="AY30" s="44"/>
      <c r="AZ30" s="44"/>
      <c r="BA30" s="80"/>
      <c r="BB30" s="81"/>
      <c r="BC30" s="81"/>
      <c r="BD30" s="81"/>
      <c r="BE30" s="79"/>
      <c r="BF30" s="81"/>
      <c r="BG30" s="81"/>
    </row>
    <row r="31" spans="1:59" ht="19.5" customHeight="1">
      <c r="A31" s="44"/>
      <c r="B31" s="84">
        <v>13</v>
      </c>
      <c r="C31" s="117"/>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9"/>
      <c r="AM31" s="44"/>
      <c r="AN31" s="44"/>
      <c r="AO31" s="44"/>
      <c r="AP31" s="44"/>
      <c r="AQ31" s="44"/>
      <c r="AR31" s="44"/>
      <c r="AS31" s="44"/>
      <c r="AT31" s="44"/>
      <c r="AU31" s="44"/>
      <c r="AV31" s="44"/>
      <c r="AW31" s="44"/>
      <c r="AX31" s="44"/>
      <c r="AY31" s="44"/>
      <c r="AZ31" s="44"/>
      <c r="BA31" s="80"/>
      <c r="BB31" s="81"/>
      <c r="BC31" s="81"/>
      <c r="BD31" s="81"/>
      <c r="BE31" s="79"/>
      <c r="BF31" s="81"/>
      <c r="BG31" s="81"/>
    </row>
    <row r="32" spans="1:59" ht="19.5" customHeight="1">
      <c r="A32" s="44"/>
      <c r="B32" s="84">
        <v>14</v>
      </c>
      <c r="C32" s="117"/>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9"/>
      <c r="AM32" s="44"/>
      <c r="AN32" s="44"/>
      <c r="AO32" s="44"/>
      <c r="AP32" s="44"/>
      <c r="AQ32" s="44"/>
      <c r="AR32" s="44"/>
      <c r="AS32" s="44"/>
      <c r="AT32" s="44"/>
      <c r="AU32" s="44"/>
      <c r="AV32" s="44"/>
      <c r="AW32" s="44"/>
      <c r="AX32" s="44"/>
      <c r="AY32" s="44"/>
      <c r="AZ32" s="44"/>
      <c r="BA32" s="80"/>
      <c r="BB32" s="81"/>
      <c r="BC32" s="81"/>
      <c r="BD32" s="81"/>
      <c r="BE32" s="79"/>
      <c r="BF32" s="81"/>
      <c r="BG32" s="81"/>
    </row>
    <row r="33" spans="1:59" ht="19.5" customHeight="1">
      <c r="A33" s="44"/>
      <c r="B33" s="84">
        <v>15</v>
      </c>
      <c r="C33" s="117"/>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9"/>
      <c r="AM33" s="44"/>
      <c r="AN33" s="44"/>
      <c r="AO33" s="44"/>
      <c r="AP33" s="44"/>
      <c r="AQ33" s="44"/>
      <c r="AR33" s="44"/>
      <c r="AS33" s="44"/>
      <c r="AT33" s="44"/>
      <c r="AU33" s="44"/>
      <c r="AV33" s="44"/>
      <c r="AW33" s="44"/>
      <c r="AX33" s="44"/>
      <c r="AY33" s="44"/>
      <c r="AZ33" s="44"/>
      <c r="BA33" s="80"/>
      <c r="BB33" s="81"/>
      <c r="BC33" s="81"/>
      <c r="BD33" s="81"/>
      <c r="BE33" s="79"/>
      <c r="BF33" s="81"/>
      <c r="BG33" s="81"/>
    </row>
    <row r="34" spans="1:59" ht="19.5" customHeight="1">
      <c r="A34" s="44"/>
      <c r="B34" s="84">
        <v>16</v>
      </c>
      <c r="C34" s="117"/>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9"/>
      <c r="AM34" s="44"/>
      <c r="AN34" s="44"/>
      <c r="AO34" s="44"/>
      <c r="AP34" s="44"/>
      <c r="AQ34" s="44"/>
      <c r="AR34" s="44"/>
      <c r="AS34" s="44"/>
      <c r="AT34" s="44"/>
      <c r="AU34" s="44"/>
      <c r="AV34" s="44"/>
      <c r="AW34" s="44"/>
      <c r="AX34" s="44"/>
      <c r="AY34" s="44"/>
      <c r="AZ34" s="44"/>
      <c r="BA34" s="80"/>
      <c r="BB34" s="81"/>
      <c r="BC34" s="81"/>
      <c r="BD34" s="81"/>
      <c r="BE34" s="79"/>
      <c r="BF34" s="81"/>
      <c r="BG34" s="81"/>
    </row>
    <row r="35" spans="1:59" ht="19.5" customHeight="1">
      <c r="A35" s="44"/>
      <c r="B35" s="84">
        <v>17</v>
      </c>
      <c r="C35" s="117"/>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9"/>
      <c r="AM35" s="44"/>
      <c r="AN35" s="44"/>
      <c r="AO35" s="44"/>
      <c r="AP35" s="44"/>
      <c r="AQ35" s="44"/>
      <c r="AR35" s="44"/>
      <c r="AS35" s="44"/>
      <c r="AT35" s="44"/>
      <c r="AU35" s="44"/>
      <c r="AV35" s="44"/>
      <c r="AW35" s="44"/>
      <c r="AX35" s="44"/>
      <c r="AY35" s="44"/>
      <c r="AZ35" s="44"/>
      <c r="BA35" s="80"/>
      <c r="BB35" s="81"/>
      <c r="BC35" s="81"/>
      <c r="BD35" s="81"/>
      <c r="BE35" s="79"/>
      <c r="BF35" s="81"/>
      <c r="BG35" s="81"/>
    </row>
    <row r="36" spans="1:59" ht="19.5" customHeight="1">
      <c r="A36" s="44"/>
      <c r="B36" s="84">
        <v>18</v>
      </c>
      <c r="C36" s="117"/>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9"/>
      <c r="AM36" s="44"/>
      <c r="AN36" s="44"/>
      <c r="AO36" s="44"/>
      <c r="AP36" s="44"/>
      <c r="AQ36" s="44"/>
      <c r="AR36" s="44"/>
      <c r="AS36" s="44"/>
      <c r="AT36" s="44"/>
      <c r="AU36" s="44"/>
      <c r="AV36" s="44"/>
      <c r="AW36" s="44"/>
      <c r="AX36" s="44"/>
      <c r="AY36" s="44"/>
      <c r="AZ36" s="44"/>
      <c r="BA36" s="80"/>
      <c r="BB36" s="81"/>
      <c r="BC36" s="81"/>
      <c r="BD36" s="81"/>
      <c r="BE36" s="79"/>
      <c r="BF36" s="81"/>
      <c r="BG36" s="81"/>
    </row>
    <row r="37" spans="1:59" ht="19.5" customHeight="1">
      <c r="A37" s="44"/>
      <c r="B37" s="84">
        <v>19</v>
      </c>
      <c r="C37" s="117"/>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9"/>
      <c r="AM37" s="44"/>
      <c r="AN37" s="44"/>
      <c r="AO37" s="44"/>
      <c r="AP37" s="44"/>
      <c r="AQ37" s="44"/>
      <c r="AR37" s="44"/>
      <c r="AS37" s="44"/>
      <c r="AT37" s="44"/>
      <c r="AU37" s="44"/>
      <c r="AV37" s="44"/>
      <c r="AW37" s="44"/>
      <c r="AX37" s="44"/>
      <c r="AY37" s="44"/>
      <c r="AZ37" s="44"/>
      <c r="BA37" s="80"/>
      <c r="BB37" s="81"/>
      <c r="BC37" s="81"/>
      <c r="BD37" s="81"/>
      <c r="BE37" s="79"/>
      <c r="BF37" s="81"/>
      <c r="BG37" s="81"/>
    </row>
    <row r="38" spans="1:59" ht="19.5" customHeight="1">
      <c r="A38" s="44"/>
      <c r="B38" s="84">
        <v>20</v>
      </c>
      <c r="C38" s="117"/>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9"/>
      <c r="AM38" s="44"/>
      <c r="AN38" s="44"/>
      <c r="AO38" s="44"/>
      <c r="AP38" s="44"/>
      <c r="AQ38" s="44"/>
      <c r="AR38" s="44"/>
      <c r="AS38" s="44"/>
      <c r="AT38" s="44"/>
      <c r="AU38" s="44"/>
      <c r="AV38" s="44"/>
      <c r="AW38" s="44"/>
      <c r="AX38" s="44"/>
      <c r="AY38" s="44"/>
      <c r="AZ38" s="44"/>
      <c r="BA38" s="80"/>
      <c r="BB38" s="81"/>
      <c r="BC38" s="81"/>
      <c r="BD38" s="81"/>
      <c r="BE38" s="79"/>
      <c r="BF38" s="81"/>
      <c r="BG38" s="81"/>
    </row>
    <row r="39" spans="1:59" ht="19.5" customHeight="1">
      <c r="A39" s="44"/>
      <c r="B39" s="84">
        <v>21</v>
      </c>
      <c r="C39" s="117"/>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9"/>
      <c r="AM39" s="44"/>
      <c r="AN39" s="44"/>
      <c r="AO39" s="44"/>
      <c r="AP39" s="44"/>
      <c r="AQ39" s="44"/>
      <c r="AR39" s="44"/>
      <c r="AS39" s="44"/>
      <c r="AT39" s="44"/>
      <c r="AU39" s="44"/>
      <c r="AV39" s="44"/>
      <c r="AW39" s="44"/>
      <c r="AX39" s="44"/>
      <c r="AY39" s="44"/>
      <c r="AZ39" s="44"/>
      <c r="BA39" s="80"/>
      <c r="BB39" s="81"/>
      <c r="BC39" s="81"/>
      <c r="BD39" s="81"/>
      <c r="BE39" s="79"/>
      <c r="BF39" s="81"/>
      <c r="BG39" s="81"/>
    </row>
    <row r="40" spans="1:52" s="34" customFormat="1" ht="40.5" customHeight="1">
      <c r="A40" s="40"/>
      <c r="B40" s="153" t="s">
        <v>76</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40"/>
      <c r="AN40" s="40"/>
      <c r="AO40" s="40"/>
      <c r="AP40" s="40"/>
      <c r="AQ40" s="40"/>
      <c r="AR40" s="40"/>
      <c r="AS40" s="40"/>
      <c r="AT40" s="40"/>
      <c r="AU40" s="40"/>
      <c r="AV40" s="40"/>
      <c r="AW40" s="40"/>
      <c r="AX40" s="40"/>
      <c r="AY40" s="40"/>
      <c r="AZ40" s="40"/>
    </row>
    <row r="41" spans="1:52" ht="27" customHeight="1">
      <c r="A41" s="44"/>
      <c r="B41" s="139" t="s">
        <v>77</v>
      </c>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44"/>
      <c r="AN41" s="44"/>
      <c r="AO41" s="44"/>
      <c r="AP41" s="44"/>
      <c r="AQ41" s="44"/>
      <c r="AR41" s="44"/>
      <c r="AS41" s="44"/>
      <c r="AT41" s="44"/>
      <c r="AU41" s="44"/>
      <c r="AV41" s="44"/>
      <c r="AW41" s="44"/>
      <c r="AX41" s="44"/>
      <c r="AY41" s="44"/>
      <c r="AZ41" s="44"/>
    </row>
    <row r="42" spans="1:53" s="34" customFormat="1" ht="21" customHeight="1">
      <c r="A42" s="40"/>
      <c r="B42" s="46" t="s">
        <v>73</v>
      </c>
      <c r="C42" s="46"/>
      <c r="D42" s="46"/>
      <c r="E42" s="46"/>
      <c r="F42" s="46"/>
      <c r="G42" s="46"/>
      <c r="H42" s="46"/>
      <c r="I42" s="46"/>
      <c r="J42" s="46"/>
      <c r="K42" s="46"/>
      <c r="L42" s="46"/>
      <c r="M42" s="46"/>
      <c r="N42" s="46"/>
      <c r="O42" s="46"/>
      <c r="P42" s="46"/>
      <c r="Q42" s="46"/>
      <c r="R42" s="46"/>
      <c r="S42" s="46"/>
      <c r="T42" s="46"/>
      <c r="U42" s="46"/>
      <c r="V42" s="46"/>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34" t="s">
        <v>266</v>
      </c>
    </row>
    <row r="43" spans="1:53" ht="25.5" customHeight="1">
      <c r="A43" s="44"/>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44"/>
      <c r="AN43" s="44"/>
      <c r="AO43" s="44"/>
      <c r="AP43" s="44"/>
      <c r="AQ43" s="44"/>
      <c r="AR43" s="44"/>
      <c r="AS43" s="44"/>
      <c r="AT43" s="44"/>
      <c r="AU43" s="44"/>
      <c r="AV43" s="44"/>
      <c r="AW43" s="44"/>
      <c r="AX43" s="44"/>
      <c r="AY43" s="44"/>
      <c r="AZ43" s="44"/>
      <c r="BA43" s="34" t="s">
        <v>265</v>
      </c>
    </row>
    <row r="44" spans="1:52" s="34" customFormat="1" ht="25.5" customHeight="1">
      <c r="A44" s="40"/>
      <c r="B44" s="141" t="s">
        <v>68</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40"/>
      <c r="AN44" s="40"/>
      <c r="AO44" s="40"/>
      <c r="AP44" s="40"/>
      <c r="AQ44" s="40"/>
      <c r="AR44" s="40"/>
      <c r="AS44" s="40"/>
      <c r="AT44" s="40"/>
      <c r="AU44" s="40"/>
      <c r="AV44" s="40"/>
      <c r="AW44" s="40"/>
      <c r="AX44" s="40"/>
      <c r="AY44" s="40"/>
      <c r="AZ44" s="40"/>
    </row>
    <row r="45" spans="1:59" s="34" customFormat="1" ht="25.5" customHeight="1">
      <c r="A45" s="40"/>
      <c r="B45" s="140" t="s">
        <v>71</v>
      </c>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43"/>
      <c r="AL45" s="43"/>
      <c r="AM45" s="40"/>
      <c r="AN45" s="40"/>
      <c r="AO45" s="40"/>
      <c r="AP45" s="40"/>
      <c r="AQ45" s="40"/>
      <c r="AR45" s="40"/>
      <c r="AS45" s="40"/>
      <c r="AT45" s="40"/>
      <c r="AU45" s="40"/>
      <c r="AV45" s="40"/>
      <c r="AW45" s="40"/>
      <c r="AX45" s="40"/>
      <c r="AY45" s="40"/>
      <c r="AZ45" s="40"/>
      <c r="BA45" s="94">
        <v>1</v>
      </c>
      <c r="BB45" s="96" t="s">
        <v>245</v>
      </c>
      <c r="BC45" s="85"/>
      <c r="BD45" s="85"/>
      <c r="BE45" s="86"/>
      <c r="BF45" s="66"/>
      <c r="BG45" s="67"/>
    </row>
    <row r="46" spans="1:59" ht="29.25" customHeight="1">
      <c r="A46" s="44"/>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44"/>
      <c r="AN46" s="44"/>
      <c r="AO46" s="44"/>
      <c r="AP46" s="44"/>
      <c r="AQ46" s="44"/>
      <c r="AR46" s="44"/>
      <c r="AS46" s="44"/>
      <c r="AT46" s="44"/>
      <c r="AU46" s="44"/>
      <c r="AV46" s="44"/>
      <c r="AW46" s="44"/>
      <c r="AX46" s="44"/>
      <c r="AY46" s="44"/>
      <c r="AZ46" s="44"/>
      <c r="BA46" s="95">
        <v>2</v>
      </c>
      <c r="BB46" s="96" t="s">
        <v>246</v>
      </c>
      <c r="BC46" s="85"/>
      <c r="BD46" s="85"/>
      <c r="BE46" s="86"/>
      <c r="BF46" s="82"/>
      <c r="BG46" s="53"/>
    </row>
    <row r="47" spans="1:59" s="34" customFormat="1" ht="25.5" customHeight="1">
      <c r="A47" s="40"/>
      <c r="B47" s="140" t="s">
        <v>70</v>
      </c>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40"/>
      <c r="AN47" s="40"/>
      <c r="AO47" s="40"/>
      <c r="AP47" s="40"/>
      <c r="AQ47" s="40"/>
      <c r="AR47" s="40"/>
      <c r="AS47" s="40"/>
      <c r="AT47" s="40"/>
      <c r="AU47" s="40"/>
      <c r="AV47" s="40"/>
      <c r="AW47" s="40"/>
      <c r="AX47" s="40"/>
      <c r="AY47" s="40"/>
      <c r="AZ47" s="40"/>
      <c r="BA47" s="95">
        <v>3</v>
      </c>
      <c r="BB47" s="96" t="s">
        <v>247</v>
      </c>
      <c r="BC47" s="85"/>
      <c r="BD47" s="85"/>
      <c r="BE47" s="86"/>
      <c r="BF47" s="65"/>
      <c r="BG47" s="66"/>
    </row>
    <row r="48" spans="1:59" ht="27" customHeight="1">
      <c r="A48" s="44"/>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44"/>
      <c r="AN48" s="44"/>
      <c r="AO48" s="44"/>
      <c r="AP48" s="44"/>
      <c r="AQ48" s="44"/>
      <c r="AR48" s="44"/>
      <c r="AS48" s="44"/>
      <c r="AT48" s="44"/>
      <c r="AU48" s="44"/>
      <c r="AV48" s="44"/>
      <c r="AW48" s="44"/>
      <c r="AX48" s="44"/>
      <c r="AY48" s="44"/>
      <c r="AZ48" s="44"/>
      <c r="BA48" s="95">
        <v>4</v>
      </c>
      <c r="BB48" s="96" t="s">
        <v>248</v>
      </c>
      <c r="BC48" s="85"/>
      <c r="BD48" s="85"/>
      <c r="BE48" s="86"/>
      <c r="BF48" s="54"/>
      <c r="BG48" s="53"/>
    </row>
    <row r="49" spans="1:59" s="34" customFormat="1" ht="14.25" customHeight="1">
      <c r="A49" s="40"/>
      <c r="B49" s="141" t="s">
        <v>219</v>
      </c>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40"/>
      <c r="AN49" s="40"/>
      <c r="AO49" s="40"/>
      <c r="AP49" s="40"/>
      <c r="AQ49" s="40"/>
      <c r="AR49" s="40"/>
      <c r="AS49" s="40"/>
      <c r="AT49" s="40"/>
      <c r="AU49" s="40"/>
      <c r="AV49" s="40"/>
      <c r="AW49" s="40"/>
      <c r="AX49" s="40"/>
      <c r="AY49" s="40"/>
      <c r="AZ49" s="40"/>
      <c r="BA49" s="94">
        <v>5</v>
      </c>
      <c r="BB49" s="96" t="s">
        <v>249</v>
      </c>
      <c r="BC49" s="85"/>
      <c r="BD49" s="85"/>
      <c r="BE49" s="87"/>
      <c r="BF49" s="68"/>
      <c r="BG49" s="66"/>
    </row>
    <row r="50" spans="1:59" s="34" customFormat="1" ht="25.5" customHeight="1">
      <c r="A50" s="40"/>
      <c r="B50" s="123" t="s">
        <v>63</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40"/>
      <c r="AL50" s="40"/>
      <c r="AM50" s="40"/>
      <c r="AN50" s="40"/>
      <c r="AO50" s="40"/>
      <c r="AP50" s="40"/>
      <c r="AQ50" s="40"/>
      <c r="AR50" s="40"/>
      <c r="AS50" s="40"/>
      <c r="AT50" s="40"/>
      <c r="AU50" s="40"/>
      <c r="AV50" s="40"/>
      <c r="AW50" s="40"/>
      <c r="AX50" s="40"/>
      <c r="AY50" s="40"/>
      <c r="AZ50" s="40"/>
      <c r="BA50" s="94">
        <v>6</v>
      </c>
      <c r="BB50" s="96" t="s">
        <v>250</v>
      </c>
      <c r="BC50" s="85"/>
      <c r="BD50" s="85"/>
      <c r="BE50" s="87"/>
      <c r="BF50" s="68"/>
      <c r="BG50" s="68"/>
    </row>
    <row r="51" spans="1:59" s="34" customFormat="1" ht="25.5" customHeight="1">
      <c r="A51" s="40"/>
      <c r="B51" s="133" t="s">
        <v>64</v>
      </c>
      <c r="C51" s="133"/>
      <c r="D51" s="133"/>
      <c r="E51" s="133"/>
      <c r="F51" s="133"/>
      <c r="G51" s="133"/>
      <c r="H51" s="133"/>
      <c r="I51" s="161"/>
      <c r="J51" s="161"/>
      <c r="K51" s="161"/>
      <c r="L51" s="161"/>
      <c r="M51" s="161"/>
      <c r="N51" s="161"/>
      <c r="O51" s="161"/>
      <c r="P51" s="161"/>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40"/>
      <c r="AN51" s="40"/>
      <c r="AO51" s="40"/>
      <c r="AP51" s="40"/>
      <c r="AQ51" s="40"/>
      <c r="AR51" s="40"/>
      <c r="AS51" s="40"/>
      <c r="AT51" s="40"/>
      <c r="AU51" s="40"/>
      <c r="AV51" s="40"/>
      <c r="AW51" s="40"/>
      <c r="AX51" s="40"/>
      <c r="AY51" s="40"/>
      <c r="AZ51" s="40"/>
      <c r="BA51" s="94">
        <v>7</v>
      </c>
      <c r="BB51" s="96" t="s">
        <v>256</v>
      </c>
      <c r="BC51" s="281"/>
      <c r="BD51" s="281"/>
      <c r="BE51" s="282"/>
      <c r="BF51" s="69"/>
      <c r="BG51" s="69"/>
    </row>
    <row r="52" spans="1:59" s="34" customFormat="1" ht="25.5" customHeight="1">
      <c r="A52" s="40"/>
      <c r="B52" s="40"/>
      <c r="C52" s="40"/>
      <c r="D52" s="40"/>
      <c r="E52" s="40"/>
      <c r="F52" s="40"/>
      <c r="G52" s="40"/>
      <c r="H52" s="40"/>
      <c r="I52" s="40"/>
      <c r="J52" s="70" t="s">
        <v>10</v>
      </c>
      <c r="K52" s="40"/>
      <c r="L52" s="40"/>
      <c r="M52" s="40"/>
      <c r="N52" s="40"/>
      <c r="O52" s="40"/>
      <c r="P52" s="40"/>
      <c r="Q52" s="44"/>
      <c r="R52" s="44"/>
      <c r="S52" s="44"/>
      <c r="T52" s="44"/>
      <c r="U52" s="44"/>
      <c r="V52" s="44"/>
      <c r="W52" s="44"/>
      <c r="X52" s="44"/>
      <c r="Y52" s="44"/>
      <c r="Z52" s="44"/>
      <c r="AA52" s="44"/>
      <c r="AB52" s="44"/>
      <c r="AC52" s="44"/>
      <c r="AD52" s="44"/>
      <c r="AE52" s="44"/>
      <c r="AF52" s="44"/>
      <c r="AG52" s="44"/>
      <c r="AH52" s="44"/>
      <c r="AI52" s="44"/>
      <c r="AJ52" s="44"/>
      <c r="AK52" s="44"/>
      <c r="AL52" s="44"/>
      <c r="AM52" s="40"/>
      <c r="AN52" s="40"/>
      <c r="AO52" s="40"/>
      <c r="AP52" s="40"/>
      <c r="AQ52" s="40"/>
      <c r="AR52" s="40"/>
      <c r="AS52" s="40"/>
      <c r="AT52" s="40"/>
      <c r="AU52" s="40"/>
      <c r="AV52" s="40"/>
      <c r="AW52" s="40"/>
      <c r="AX52" s="40"/>
      <c r="AY52" s="40"/>
      <c r="AZ52" s="40"/>
      <c r="BA52" s="94">
        <v>8</v>
      </c>
      <c r="BB52" s="96" t="s">
        <v>251</v>
      </c>
      <c r="BC52" s="281"/>
      <c r="BD52" s="281"/>
      <c r="BE52" s="282"/>
      <c r="BF52" s="69"/>
      <c r="BG52" s="69"/>
    </row>
    <row r="53" spans="1:59" s="34" customFormat="1" ht="25.5" customHeight="1">
      <c r="A53" s="40"/>
      <c r="B53" s="133" t="s">
        <v>65</v>
      </c>
      <c r="C53" s="133"/>
      <c r="D53" s="133"/>
      <c r="E53" s="133"/>
      <c r="F53" s="133"/>
      <c r="G53" s="133"/>
      <c r="H53" s="133"/>
      <c r="I53" s="149"/>
      <c r="J53" s="149"/>
      <c r="K53" s="149"/>
      <c r="L53" s="149"/>
      <c r="M53" s="149"/>
      <c r="N53" s="149"/>
      <c r="O53" s="149"/>
      <c r="P53" s="149"/>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40"/>
      <c r="AN53" s="40"/>
      <c r="AO53" s="40"/>
      <c r="AP53" s="40"/>
      <c r="AQ53" s="40"/>
      <c r="AR53" s="40"/>
      <c r="AS53" s="40"/>
      <c r="AT53" s="40"/>
      <c r="AU53" s="40"/>
      <c r="AV53" s="40"/>
      <c r="AW53" s="40"/>
      <c r="AX53" s="40"/>
      <c r="AY53" s="40"/>
      <c r="AZ53" s="40"/>
      <c r="BA53" s="94">
        <v>9</v>
      </c>
      <c r="BB53" s="96" t="s">
        <v>252</v>
      </c>
      <c r="BC53" s="281"/>
      <c r="BD53" s="281"/>
      <c r="BE53" s="282"/>
      <c r="BF53" s="69"/>
      <c r="BG53" s="69"/>
    </row>
    <row r="54" spans="1:59" s="34" customFormat="1" ht="10.5" customHeight="1">
      <c r="A54" s="40"/>
      <c r="B54" s="40"/>
      <c r="C54" s="40"/>
      <c r="D54" s="40"/>
      <c r="E54" s="40"/>
      <c r="F54" s="40"/>
      <c r="G54" s="40"/>
      <c r="H54" s="40"/>
      <c r="I54" s="71"/>
      <c r="J54" s="70" t="s">
        <v>10</v>
      </c>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95">
        <v>10</v>
      </c>
      <c r="BB54" s="96" t="s">
        <v>257</v>
      </c>
      <c r="BC54" s="85"/>
      <c r="BD54" s="85"/>
      <c r="BE54" s="87"/>
      <c r="BF54" s="69"/>
      <c r="BG54" s="69"/>
    </row>
    <row r="55" spans="1:59" s="34" customFormat="1" ht="6" customHeight="1">
      <c r="A55" s="55"/>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94">
        <v>11</v>
      </c>
      <c r="BB55" s="96" t="s">
        <v>258</v>
      </c>
      <c r="BC55" s="85"/>
      <c r="BD55" s="85"/>
      <c r="BE55" s="87"/>
      <c r="BF55" s="69"/>
      <c r="BG55" s="69"/>
    </row>
    <row r="56" spans="1:57" s="34" customFormat="1" ht="6" customHeight="1">
      <c r="A56" s="55"/>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94">
        <v>12</v>
      </c>
      <c r="BB56" s="96" t="s">
        <v>253</v>
      </c>
      <c r="BC56" s="281"/>
      <c r="BD56" s="281"/>
      <c r="BE56" s="283"/>
    </row>
    <row r="57" spans="1:57" s="34" customFormat="1" ht="25.5" customHeight="1">
      <c r="A57" s="56"/>
      <c r="B57" s="56"/>
      <c r="C57" s="56"/>
      <c r="D57" s="56"/>
      <c r="E57" s="56"/>
      <c r="F57" s="56"/>
      <c r="G57" s="56"/>
      <c r="H57" s="56"/>
      <c r="I57" s="56"/>
      <c r="J57" s="56"/>
      <c r="K57" s="56"/>
      <c r="L57" s="56"/>
      <c r="M57" s="56"/>
      <c r="N57" s="56"/>
      <c r="O57" s="56"/>
      <c r="P57" s="121" t="s">
        <v>49</v>
      </c>
      <c r="Q57" s="121"/>
      <c r="R57" s="121"/>
      <c r="S57" s="121"/>
      <c r="T57" s="121"/>
      <c r="U57" s="121"/>
      <c r="V57" s="122" t="s">
        <v>262</v>
      </c>
      <c r="W57" s="122"/>
      <c r="X57" s="122"/>
      <c r="Y57" s="122"/>
      <c r="Z57" s="122"/>
      <c r="AA57" s="122"/>
      <c r="AB57" s="122"/>
      <c r="AC57" s="122"/>
      <c r="AD57" s="57"/>
      <c r="AE57" s="58"/>
      <c r="AF57" s="58"/>
      <c r="AG57" s="58"/>
      <c r="AH57" s="58"/>
      <c r="AI57" s="58"/>
      <c r="AJ57" s="58"/>
      <c r="AK57" s="58"/>
      <c r="AL57" s="58"/>
      <c r="AM57" s="58"/>
      <c r="AN57" s="40"/>
      <c r="AO57" s="40"/>
      <c r="AP57" s="40"/>
      <c r="AQ57" s="40"/>
      <c r="AR57" s="40"/>
      <c r="AS57" s="40"/>
      <c r="AT57" s="40"/>
      <c r="AU57" s="40"/>
      <c r="AV57" s="40"/>
      <c r="AW57" s="40"/>
      <c r="AX57" s="40"/>
      <c r="AY57" s="40"/>
      <c r="AZ57" s="40"/>
      <c r="BA57" s="94">
        <v>13</v>
      </c>
      <c r="BB57" s="96" t="s">
        <v>259</v>
      </c>
      <c r="BC57" s="281"/>
      <c r="BD57" s="281"/>
      <c r="BE57" s="283"/>
    </row>
    <row r="58" spans="1:57" s="34" customFormat="1" ht="14.25" customHeight="1">
      <c r="A58" s="166" t="s">
        <v>78</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40"/>
      <c r="AO58" s="40"/>
      <c r="AP58" s="40"/>
      <c r="AQ58" s="40"/>
      <c r="AR58" s="40"/>
      <c r="AS58" s="40"/>
      <c r="AT58" s="40"/>
      <c r="AU58" s="40"/>
      <c r="AV58" s="40"/>
      <c r="AW58" s="40"/>
      <c r="AX58" s="40"/>
      <c r="AY58" s="40"/>
      <c r="AZ58" s="40"/>
      <c r="BA58" s="94">
        <v>14</v>
      </c>
      <c r="BB58" s="96" t="s">
        <v>260</v>
      </c>
      <c r="BC58" s="281"/>
      <c r="BD58" s="281"/>
      <c r="BE58" s="283"/>
    </row>
    <row r="59" spans="1:57" s="34" customFormat="1" ht="20.25" customHeight="1">
      <c r="A59" s="136" t="str">
        <f>VLOOKUP($W$6,$BA$1:$BG$26,7,0)</f>
        <v>г.Витебск</v>
      </c>
      <c r="B59" s="136"/>
      <c r="C59" s="136"/>
      <c r="D59" s="136"/>
      <c r="E59" s="136"/>
      <c r="F59" s="136"/>
      <c r="G59" s="136"/>
      <c r="H59" s="136"/>
      <c r="I59" s="59"/>
      <c r="J59" s="59"/>
      <c r="K59" s="59"/>
      <c r="L59" s="59"/>
      <c r="M59" s="59"/>
      <c r="N59" s="59"/>
      <c r="O59" s="59"/>
      <c r="P59" s="59"/>
      <c r="Q59" s="59"/>
      <c r="R59" s="59"/>
      <c r="S59" s="59"/>
      <c r="T59" s="59"/>
      <c r="U59" s="59"/>
      <c r="V59" s="59"/>
      <c r="W59" s="59"/>
      <c r="X59" s="59"/>
      <c r="Y59" s="59"/>
      <c r="Z59" s="59"/>
      <c r="AA59" s="60"/>
      <c r="AB59" s="60"/>
      <c r="AC59" s="60"/>
      <c r="AD59" s="165"/>
      <c r="AE59" s="165"/>
      <c r="AF59" s="165"/>
      <c r="AG59" s="165"/>
      <c r="AH59" s="165"/>
      <c r="AI59" s="165"/>
      <c r="AJ59" s="137" t="s">
        <v>61</v>
      </c>
      <c r="AK59" s="137"/>
      <c r="AL59" s="137"/>
      <c r="AM59" s="42"/>
      <c r="AN59" s="40"/>
      <c r="AO59" s="40"/>
      <c r="AP59" s="40"/>
      <c r="AQ59" s="40"/>
      <c r="AR59" s="40"/>
      <c r="AS59" s="40"/>
      <c r="AT59" s="40"/>
      <c r="AU59" s="40"/>
      <c r="AV59" s="40"/>
      <c r="AW59" s="40"/>
      <c r="AX59" s="40"/>
      <c r="AY59" s="40"/>
      <c r="AZ59" s="40"/>
      <c r="BA59" s="94">
        <v>15</v>
      </c>
      <c r="BB59" s="96" t="s">
        <v>261</v>
      </c>
      <c r="BC59" s="281"/>
      <c r="BD59" s="281"/>
      <c r="BE59" s="283"/>
    </row>
    <row r="60" spans="1:57" s="34" customFormat="1" ht="27.75" customHeight="1">
      <c r="A60" s="134" t="s">
        <v>79</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42"/>
      <c r="AN60" s="40"/>
      <c r="AO60" s="40"/>
      <c r="AP60" s="40"/>
      <c r="AQ60" s="40"/>
      <c r="AR60" s="40"/>
      <c r="AS60" s="40"/>
      <c r="AT60" s="40"/>
      <c r="AU60" s="40"/>
      <c r="AV60" s="40"/>
      <c r="AW60" s="40"/>
      <c r="AX60" s="40"/>
      <c r="AY60" s="40"/>
      <c r="AZ60" s="40"/>
      <c r="BA60" s="94">
        <v>16</v>
      </c>
      <c r="BB60" s="96" t="s">
        <v>254</v>
      </c>
      <c r="BC60" s="281"/>
      <c r="BD60" s="281"/>
      <c r="BE60" s="283"/>
    </row>
    <row r="61" spans="1:57" s="34" customFormat="1" ht="25.5" customHeight="1">
      <c r="A61" s="164" t="str">
        <f>VLOOKUP($W$6,$BA$1:$BG$26,4,0)</f>
        <v>начальника Витебского областного управления Госпромнадзора Чекана Василия Ивановича,</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42"/>
      <c r="AN61" s="40"/>
      <c r="AO61" s="40"/>
      <c r="AP61" s="40"/>
      <c r="AQ61" s="40"/>
      <c r="AR61" s="40"/>
      <c r="AS61" s="40"/>
      <c r="AT61" s="40"/>
      <c r="AU61" s="40"/>
      <c r="AV61" s="40"/>
      <c r="AW61" s="40"/>
      <c r="AX61" s="40"/>
      <c r="AY61" s="40"/>
      <c r="AZ61" s="40"/>
      <c r="BA61" s="95">
        <v>17</v>
      </c>
      <c r="BB61" s="96" t="s">
        <v>229</v>
      </c>
      <c r="BC61" s="85"/>
      <c r="BD61" s="85"/>
      <c r="BE61" s="87"/>
    </row>
    <row r="62" spans="1:57" s="34" customFormat="1" ht="15.75" customHeight="1">
      <c r="A62" s="131" t="s">
        <v>80</v>
      </c>
      <c r="B62" s="131"/>
      <c r="C62" s="131"/>
      <c r="D62" s="131"/>
      <c r="E62" s="131"/>
      <c r="F62" s="131"/>
      <c r="G62" s="131"/>
      <c r="H62" s="131"/>
      <c r="I62" s="131"/>
      <c r="J62" s="131"/>
      <c r="K62" s="131"/>
      <c r="L62" s="131"/>
      <c r="M62" s="131"/>
      <c r="N62" s="131"/>
      <c r="O62" s="131"/>
      <c r="P62" s="164" t="str">
        <f>VLOOKUP($W$6,$BA$1:$BG$26,5,0)</f>
        <v>20.03.2024 г. № 44-03/2024</v>
      </c>
      <c r="Q62" s="164"/>
      <c r="R62" s="164"/>
      <c r="S62" s="164"/>
      <c r="T62" s="164"/>
      <c r="U62" s="164"/>
      <c r="V62" s="164"/>
      <c r="W62" s="164"/>
      <c r="X62" s="164"/>
      <c r="Y62" s="164"/>
      <c r="Z62" s="164"/>
      <c r="AA62" s="134" t="s">
        <v>81</v>
      </c>
      <c r="AB62" s="134"/>
      <c r="AC62" s="134"/>
      <c r="AD62" s="134"/>
      <c r="AE62" s="134"/>
      <c r="AF62" s="134"/>
      <c r="AG62" s="134"/>
      <c r="AH62" s="134"/>
      <c r="AI62" s="134"/>
      <c r="AJ62" s="134"/>
      <c r="AK62" s="134"/>
      <c r="AL62" s="134"/>
      <c r="AM62" s="21"/>
      <c r="AN62" s="40"/>
      <c r="AO62" s="40"/>
      <c r="AP62" s="40"/>
      <c r="AQ62" s="40"/>
      <c r="AR62" s="40"/>
      <c r="AS62" s="40"/>
      <c r="AT62" s="40"/>
      <c r="AU62" s="40"/>
      <c r="AV62" s="40"/>
      <c r="AW62" s="40"/>
      <c r="AX62" s="40"/>
      <c r="AY62" s="40"/>
      <c r="AZ62" s="40"/>
      <c r="BA62" s="95">
        <v>18</v>
      </c>
      <c r="BB62" s="96" t="s">
        <v>230</v>
      </c>
      <c r="BC62" s="281"/>
      <c r="BD62" s="281"/>
      <c r="BE62" s="282"/>
    </row>
    <row r="63" spans="1:57" ht="25.5" customHeight="1">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25"/>
      <c r="AN63" s="44"/>
      <c r="AO63" s="44"/>
      <c r="AP63" s="44"/>
      <c r="AQ63" s="44"/>
      <c r="AR63" s="44"/>
      <c r="AS63" s="44"/>
      <c r="AT63" s="44"/>
      <c r="AU63" s="44"/>
      <c r="AV63" s="44"/>
      <c r="AW63" s="44"/>
      <c r="AX63" s="44"/>
      <c r="AY63" s="44"/>
      <c r="AZ63" s="44"/>
      <c r="BA63" s="95">
        <v>19</v>
      </c>
      <c r="BB63" s="96" t="s">
        <v>255</v>
      </c>
      <c r="BC63" s="281"/>
      <c r="BD63" s="281"/>
      <c r="BE63" s="282"/>
    </row>
    <row r="64" spans="1:57" s="34" customFormat="1" ht="10.5" customHeight="1">
      <c r="A64" s="120" t="s">
        <v>44</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61"/>
      <c r="AM64" s="21"/>
      <c r="AN64" s="40"/>
      <c r="AO64" s="40"/>
      <c r="AP64" s="40"/>
      <c r="AQ64" s="40"/>
      <c r="AR64" s="40"/>
      <c r="AS64" s="40"/>
      <c r="AT64" s="40"/>
      <c r="AU64" s="40"/>
      <c r="AV64" s="40"/>
      <c r="AW64" s="40"/>
      <c r="AX64" s="40"/>
      <c r="AY64" s="40"/>
      <c r="AZ64" s="40"/>
      <c r="BA64" s="95">
        <v>20</v>
      </c>
      <c r="BB64" s="96" t="s">
        <v>227</v>
      </c>
      <c r="BC64" s="85"/>
      <c r="BD64" s="85"/>
      <c r="BE64" s="87"/>
    </row>
    <row r="65" spans="1:57" s="72" customFormat="1" ht="15" customHeight="1">
      <c r="A65" s="135" t="s">
        <v>23</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21"/>
      <c r="AN65" s="40"/>
      <c r="AO65" s="40"/>
      <c r="AP65" s="40"/>
      <c r="AQ65" s="40"/>
      <c r="AR65" s="40"/>
      <c r="AS65" s="40"/>
      <c r="AT65" s="40"/>
      <c r="AU65" s="40"/>
      <c r="AV65" s="40"/>
      <c r="AW65" s="40"/>
      <c r="AX65" s="40"/>
      <c r="AY65" s="40"/>
      <c r="AZ65" s="40"/>
      <c r="BA65" s="95">
        <v>21</v>
      </c>
      <c r="BB65" s="96" t="s">
        <v>228</v>
      </c>
      <c r="BC65" s="90"/>
      <c r="BD65" s="90"/>
      <c r="BE65" s="90"/>
    </row>
    <row r="66" spans="1:57" s="26" customFormat="1" ht="28.5" customHeight="1">
      <c r="A66" s="163"/>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25"/>
      <c r="AN66" s="44"/>
      <c r="AO66" s="44"/>
      <c r="AP66" s="44"/>
      <c r="AQ66" s="44"/>
      <c r="AR66" s="44"/>
      <c r="AS66" s="44"/>
      <c r="AT66" s="44"/>
      <c r="AU66" s="44"/>
      <c r="AV66" s="44"/>
      <c r="AW66" s="44"/>
      <c r="AX66" s="44"/>
      <c r="AY66" s="44"/>
      <c r="AZ66" s="44"/>
      <c r="BC66" s="85"/>
      <c r="BD66" s="85"/>
      <c r="BE66" s="87"/>
    </row>
    <row r="67" spans="1:57" s="72" customFormat="1" ht="14.25" customHeight="1">
      <c r="A67" s="171" t="s">
        <v>45</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21"/>
      <c r="AN67" s="40"/>
      <c r="AO67" s="40"/>
      <c r="AP67" s="40"/>
      <c r="AQ67" s="40"/>
      <c r="AR67" s="40"/>
      <c r="AS67" s="40"/>
      <c r="AT67" s="40"/>
      <c r="AU67" s="40"/>
      <c r="AV67" s="40"/>
      <c r="AW67" s="40"/>
      <c r="AX67" s="40"/>
      <c r="AY67" s="40"/>
      <c r="AZ67" s="40"/>
      <c r="BA67" s="92"/>
      <c r="BB67" s="93"/>
      <c r="BC67" s="85"/>
      <c r="BD67" s="85"/>
      <c r="BE67" s="87"/>
    </row>
    <row r="68" spans="1:57" s="72" customFormat="1" ht="25.5" customHeight="1">
      <c r="A68" s="167" t="s">
        <v>38</v>
      </c>
      <c r="B68" s="167"/>
      <c r="C68" s="167"/>
      <c r="D68" s="167"/>
      <c r="E68" s="167"/>
      <c r="F68" s="167"/>
      <c r="G68" s="167"/>
      <c r="H68" s="167"/>
      <c r="I68" s="167"/>
      <c r="J68" s="167"/>
      <c r="K68" s="167"/>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21"/>
      <c r="AN68" s="40"/>
      <c r="AO68" s="40"/>
      <c r="AP68" s="40"/>
      <c r="AQ68" s="40"/>
      <c r="AR68" s="40"/>
      <c r="AS68" s="40"/>
      <c r="AT68" s="40"/>
      <c r="AU68" s="40"/>
      <c r="AV68" s="40"/>
      <c r="AW68" s="40"/>
      <c r="AX68" s="40"/>
      <c r="AY68" s="40"/>
      <c r="AZ68" s="40"/>
      <c r="BA68" s="92"/>
      <c r="BB68" s="93"/>
      <c r="BC68" s="281"/>
      <c r="BD68" s="281"/>
      <c r="BE68" s="282"/>
    </row>
    <row r="69" spans="1:57" s="72" customFormat="1" ht="11.25" customHeight="1">
      <c r="A69" s="169" t="s">
        <v>46</v>
      </c>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21"/>
      <c r="AN69" s="40"/>
      <c r="AO69" s="40"/>
      <c r="AP69" s="40"/>
      <c r="AQ69" s="40"/>
      <c r="AR69" s="40"/>
      <c r="AS69" s="40"/>
      <c r="AT69" s="40"/>
      <c r="AU69" s="40"/>
      <c r="AV69" s="40"/>
      <c r="AW69" s="40"/>
      <c r="AX69" s="40"/>
      <c r="AY69" s="40"/>
      <c r="AZ69" s="40"/>
      <c r="BA69" s="92"/>
      <c r="BB69" s="93"/>
      <c r="BC69" s="281"/>
      <c r="BD69" s="281"/>
      <c r="BE69" s="282"/>
    </row>
    <row r="70" spans="1:57" s="69" customFormat="1" ht="14.25" customHeight="1">
      <c r="A70" s="147" t="s">
        <v>43</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42"/>
      <c r="AN70" s="43"/>
      <c r="AO70" s="43"/>
      <c r="AP70" s="43"/>
      <c r="AQ70" s="43"/>
      <c r="AR70" s="43"/>
      <c r="AS70" s="43"/>
      <c r="AT70" s="43"/>
      <c r="AU70" s="43"/>
      <c r="AV70" s="43"/>
      <c r="AW70" s="43"/>
      <c r="AX70" s="43"/>
      <c r="AY70" s="43"/>
      <c r="AZ70" s="43"/>
      <c r="BA70" s="92"/>
      <c r="BB70" s="93"/>
      <c r="BC70" s="281"/>
      <c r="BD70" s="281"/>
      <c r="BE70" s="282"/>
    </row>
    <row r="71" spans="1:57" s="72" customFormat="1" ht="14.25" customHeight="1">
      <c r="A71" s="151" t="s">
        <v>24</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21"/>
      <c r="AN71" s="40"/>
      <c r="AO71" s="40"/>
      <c r="AP71" s="40"/>
      <c r="AQ71" s="40"/>
      <c r="AR71" s="40"/>
      <c r="AS71" s="40"/>
      <c r="AT71" s="40"/>
      <c r="AU71" s="40"/>
      <c r="AV71" s="40"/>
      <c r="AW71" s="40"/>
      <c r="AX71" s="40"/>
      <c r="AY71" s="40"/>
      <c r="AZ71" s="40"/>
      <c r="BA71" s="92"/>
      <c r="BB71" s="93"/>
      <c r="BC71" s="281"/>
      <c r="BD71" s="281"/>
      <c r="BE71" s="282"/>
    </row>
    <row r="72" spans="1:57" s="72" customFormat="1" ht="30.75" customHeight="1">
      <c r="A72" s="147" t="s">
        <v>232</v>
      </c>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21"/>
      <c r="AN72" s="40"/>
      <c r="AO72" s="40"/>
      <c r="AP72" s="40"/>
      <c r="AQ72" s="40"/>
      <c r="AR72" s="40"/>
      <c r="AS72" s="40"/>
      <c r="AT72" s="40"/>
      <c r="AU72" s="40"/>
      <c r="AV72" s="40"/>
      <c r="AW72" s="40"/>
      <c r="AX72" s="40"/>
      <c r="AY72" s="40"/>
      <c r="AZ72" s="40"/>
      <c r="BA72" s="92"/>
      <c r="BB72" s="93"/>
      <c r="BC72" s="85"/>
      <c r="BD72" s="85"/>
      <c r="BE72" s="87"/>
    </row>
    <row r="73" spans="1:57" s="72" customFormat="1" ht="26.25" customHeight="1">
      <c r="A73" s="170" t="str">
        <f>CONCATENATE(B14,B16," по следующим процессам сварки:")</f>
        <v> по следующим процессам сварки:</v>
      </c>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21"/>
      <c r="AN73" s="40"/>
      <c r="AO73" s="40"/>
      <c r="AP73" s="40"/>
      <c r="AQ73" s="40"/>
      <c r="AR73" s="40"/>
      <c r="AS73" s="40"/>
      <c r="AT73" s="40"/>
      <c r="AU73" s="40"/>
      <c r="AV73" s="40"/>
      <c r="AW73" s="40"/>
      <c r="AX73" s="40"/>
      <c r="AY73" s="40"/>
      <c r="AZ73" s="40"/>
      <c r="BA73" s="92"/>
      <c r="BB73" s="93"/>
      <c r="BC73" s="85"/>
      <c r="BD73" s="85"/>
      <c r="BE73" s="87"/>
    </row>
    <row r="74" spans="1:57" s="72" customFormat="1" ht="26.25" customHeight="1">
      <c r="A74" s="147" t="s">
        <v>118</v>
      </c>
      <c r="B74" s="147"/>
      <c r="C74" s="116">
        <f>C19</f>
        <v>0</v>
      </c>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21"/>
      <c r="AN74" s="40"/>
      <c r="AO74" s="40"/>
      <c r="AP74" s="40"/>
      <c r="AQ74" s="40"/>
      <c r="AR74" s="40"/>
      <c r="AS74" s="40"/>
      <c r="AT74" s="40"/>
      <c r="AU74" s="40"/>
      <c r="AV74" s="40"/>
      <c r="AW74" s="40"/>
      <c r="AX74" s="40"/>
      <c r="AY74" s="40"/>
      <c r="AZ74" s="40"/>
      <c r="BA74" s="92"/>
      <c r="BB74" s="93"/>
      <c r="BC74" s="88"/>
      <c r="BD74" s="88"/>
      <c r="BE74" s="89"/>
    </row>
    <row r="75" spans="1:57" s="72" customFormat="1" ht="20.25" customHeight="1">
      <c r="A75" s="115" t="s">
        <v>119</v>
      </c>
      <c r="B75" s="115"/>
      <c r="C75" s="116">
        <f aca="true" t="shared" si="0" ref="C75:C94">C20</f>
        <v>0</v>
      </c>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21"/>
      <c r="AN75" s="40"/>
      <c r="AO75" s="40"/>
      <c r="AP75" s="40"/>
      <c r="AQ75" s="40"/>
      <c r="AR75" s="40"/>
      <c r="AS75" s="40"/>
      <c r="AT75" s="40"/>
      <c r="AU75" s="40"/>
      <c r="AV75" s="40"/>
      <c r="AW75" s="40"/>
      <c r="AX75" s="40"/>
      <c r="AY75" s="40"/>
      <c r="AZ75" s="40"/>
      <c r="BA75" s="92"/>
      <c r="BB75" s="93"/>
      <c r="BC75" s="88"/>
      <c r="BD75" s="88"/>
      <c r="BE75" s="89"/>
    </row>
    <row r="76" spans="1:57" s="72" customFormat="1" ht="20.25" customHeight="1">
      <c r="A76" s="115" t="s">
        <v>120</v>
      </c>
      <c r="B76" s="115"/>
      <c r="C76" s="116">
        <f t="shared" si="0"/>
        <v>0</v>
      </c>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21"/>
      <c r="AN76" s="40"/>
      <c r="AO76" s="40"/>
      <c r="AP76" s="40"/>
      <c r="AQ76" s="40"/>
      <c r="AR76" s="40"/>
      <c r="AS76" s="40"/>
      <c r="AT76" s="40"/>
      <c r="AU76" s="40"/>
      <c r="AV76" s="40"/>
      <c r="AW76" s="40"/>
      <c r="AX76" s="40"/>
      <c r="AY76" s="40"/>
      <c r="AZ76" s="40"/>
      <c r="BA76" s="92"/>
      <c r="BB76" s="93"/>
      <c r="BC76" s="88"/>
      <c r="BD76" s="88"/>
      <c r="BE76" s="89"/>
    </row>
    <row r="77" spans="1:57" s="72" customFormat="1" ht="20.25" customHeight="1">
      <c r="A77" s="115" t="s">
        <v>121</v>
      </c>
      <c r="B77" s="115"/>
      <c r="C77" s="116">
        <f t="shared" si="0"/>
        <v>0</v>
      </c>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21"/>
      <c r="AN77" s="40"/>
      <c r="AO77" s="40"/>
      <c r="AP77" s="40"/>
      <c r="AQ77" s="40"/>
      <c r="AR77" s="40"/>
      <c r="AS77" s="40"/>
      <c r="AT77" s="40"/>
      <c r="AU77" s="40"/>
      <c r="AV77" s="40"/>
      <c r="AW77" s="40"/>
      <c r="AX77" s="40"/>
      <c r="AY77" s="40"/>
      <c r="AZ77" s="40"/>
      <c r="BA77" s="92"/>
      <c r="BB77" s="93"/>
      <c r="BC77" s="88"/>
      <c r="BD77" s="88"/>
      <c r="BE77" s="89"/>
    </row>
    <row r="78" spans="1:57" s="72" customFormat="1" ht="20.25" customHeight="1">
      <c r="A78" s="115" t="s">
        <v>122</v>
      </c>
      <c r="B78" s="115"/>
      <c r="C78" s="116">
        <f t="shared" si="0"/>
        <v>0</v>
      </c>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21"/>
      <c r="AN78" s="40"/>
      <c r="AO78" s="40"/>
      <c r="AP78" s="40"/>
      <c r="AQ78" s="40"/>
      <c r="AR78" s="40"/>
      <c r="AS78" s="40"/>
      <c r="AT78" s="40"/>
      <c r="AU78" s="40"/>
      <c r="AV78" s="40"/>
      <c r="AW78" s="40"/>
      <c r="AX78" s="40"/>
      <c r="AY78" s="40"/>
      <c r="AZ78" s="40"/>
      <c r="BA78" s="92"/>
      <c r="BB78" s="93"/>
      <c r="BC78" s="88"/>
      <c r="BD78" s="88"/>
      <c r="BE78" s="89"/>
    </row>
    <row r="79" spans="1:57" s="72" customFormat="1" ht="20.25" customHeight="1">
      <c r="A79" s="115" t="s">
        <v>123</v>
      </c>
      <c r="B79" s="115"/>
      <c r="C79" s="116">
        <f t="shared" si="0"/>
        <v>0</v>
      </c>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21"/>
      <c r="AN79" s="40"/>
      <c r="AO79" s="40"/>
      <c r="AP79" s="40"/>
      <c r="AQ79" s="40"/>
      <c r="AR79" s="40"/>
      <c r="AS79" s="40"/>
      <c r="AT79" s="40"/>
      <c r="AU79" s="40"/>
      <c r="AV79" s="40"/>
      <c r="AW79" s="40"/>
      <c r="AX79" s="40"/>
      <c r="AY79" s="40"/>
      <c r="AZ79" s="40"/>
      <c r="BA79" s="92"/>
      <c r="BB79" s="93"/>
      <c r="BC79" s="88"/>
      <c r="BD79" s="88"/>
      <c r="BE79" s="89"/>
    </row>
    <row r="80" spans="1:57" s="72" customFormat="1" ht="20.25" customHeight="1">
      <c r="A80" s="115" t="s">
        <v>124</v>
      </c>
      <c r="B80" s="115"/>
      <c r="C80" s="116">
        <f t="shared" si="0"/>
        <v>0</v>
      </c>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21"/>
      <c r="AN80" s="40"/>
      <c r="AO80" s="40"/>
      <c r="AP80" s="40"/>
      <c r="AQ80" s="40"/>
      <c r="AR80" s="40"/>
      <c r="AS80" s="40"/>
      <c r="AT80" s="40"/>
      <c r="AU80" s="40"/>
      <c r="AV80" s="40"/>
      <c r="AW80" s="40"/>
      <c r="AX80" s="40"/>
      <c r="AY80" s="40"/>
      <c r="AZ80" s="40"/>
      <c r="BA80" s="92"/>
      <c r="BB80" s="93"/>
      <c r="BC80" s="88"/>
      <c r="BD80" s="88"/>
      <c r="BE80" s="89"/>
    </row>
    <row r="81" spans="1:57" s="72" customFormat="1" ht="20.25" customHeight="1">
      <c r="A81" s="115" t="s">
        <v>125</v>
      </c>
      <c r="B81" s="115"/>
      <c r="C81" s="116">
        <f t="shared" si="0"/>
        <v>0</v>
      </c>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21"/>
      <c r="AN81" s="40"/>
      <c r="AO81" s="40"/>
      <c r="AP81" s="40"/>
      <c r="AQ81" s="40"/>
      <c r="AR81" s="40"/>
      <c r="AS81" s="40"/>
      <c r="AT81" s="40"/>
      <c r="AU81" s="40"/>
      <c r="AV81" s="40"/>
      <c r="AW81" s="40"/>
      <c r="AX81" s="40"/>
      <c r="AY81" s="40"/>
      <c r="AZ81" s="40"/>
      <c r="BA81" s="92"/>
      <c r="BB81" s="93"/>
      <c r="BC81" s="88"/>
      <c r="BD81" s="88"/>
      <c r="BE81" s="89"/>
    </row>
    <row r="82" spans="1:57" s="72" customFormat="1" ht="20.25" customHeight="1">
      <c r="A82" s="115" t="s">
        <v>126</v>
      </c>
      <c r="B82" s="115"/>
      <c r="C82" s="116">
        <f t="shared" si="0"/>
        <v>0</v>
      </c>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21"/>
      <c r="AN82" s="40"/>
      <c r="AO82" s="40"/>
      <c r="AP82" s="40"/>
      <c r="AQ82" s="40"/>
      <c r="AR82" s="40"/>
      <c r="AS82" s="40"/>
      <c r="AT82" s="40"/>
      <c r="AU82" s="40"/>
      <c r="AV82" s="40"/>
      <c r="AW82" s="40"/>
      <c r="AX82" s="40"/>
      <c r="AY82" s="40"/>
      <c r="AZ82" s="40"/>
      <c r="BA82" s="92"/>
      <c r="BB82" s="93"/>
      <c r="BC82" s="88"/>
      <c r="BD82" s="88"/>
      <c r="BE82" s="89"/>
    </row>
    <row r="83" spans="1:57" s="72" customFormat="1" ht="20.25" customHeight="1">
      <c r="A83" s="115" t="s">
        <v>127</v>
      </c>
      <c r="B83" s="115"/>
      <c r="C83" s="116">
        <f t="shared" si="0"/>
        <v>0</v>
      </c>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21"/>
      <c r="AN83" s="40"/>
      <c r="AO83" s="40"/>
      <c r="AP83" s="40"/>
      <c r="AQ83" s="40"/>
      <c r="AR83" s="40"/>
      <c r="AS83" s="40"/>
      <c r="AT83" s="40"/>
      <c r="AU83" s="40"/>
      <c r="AV83" s="40"/>
      <c r="AW83" s="40"/>
      <c r="AX83" s="40"/>
      <c r="AY83" s="40"/>
      <c r="AZ83" s="40"/>
      <c r="BA83" s="92"/>
      <c r="BB83" s="93"/>
      <c r="BC83" s="88"/>
      <c r="BD83" s="88"/>
      <c r="BE83" s="89"/>
    </row>
    <row r="84" spans="1:57" s="72" customFormat="1" ht="20.25" customHeight="1">
      <c r="A84" s="115" t="s">
        <v>234</v>
      </c>
      <c r="B84" s="115"/>
      <c r="C84" s="116">
        <f t="shared" si="0"/>
        <v>0</v>
      </c>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21"/>
      <c r="AN84" s="40"/>
      <c r="AO84" s="40"/>
      <c r="AP84" s="40"/>
      <c r="AQ84" s="40"/>
      <c r="AR84" s="40"/>
      <c r="AS84" s="40"/>
      <c r="AT84" s="40"/>
      <c r="AU84" s="40"/>
      <c r="AV84" s="40"/>
      <c r="AW84" s="40"/>
      <c r="AX84" s="40"/>
      <c r="AY84" s="40"/>
      <c r="AZ84" s="40"/>
      <c r="BC84" s="85"/>
      <c r="BD84" s="85"/>
      <c r="BE84" s="87"/>
    </row>
    <row r="85" spans="1:57" s="72" customFormat="1" ht="20.25" customHeight="1">
      <c r="A85" s="115" t="s">
        <v>235</v>
      </c>
      <c r="B85" s="115"/>
      <c r="C85" s="116">
        <f t="shared" si="0"/>
        <v>0</v>
      </c>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21"/>
      <c r="AN85" s="40"/>
      <c r="AO85" s="40"/>
      <c r="AP85" s="40"/>
      <c r="AQ85" s="40"/>
      <c r="AR85" s="40"/>
      <c r="AS85" s="40"/>
      <c r="AT85" s="40"/>
      <c r="AU85" s="40"/>
      <c r="AV85" s="40"/>
      <c r="AW85" s="40"/>
      <c r="AX85" s="40"/>
      <c r="AY85" s="40"/>
      <c r="AZ85" s="40"/>
      <c r="BC85" s="91"/>
      <c r="BD85" s="74"/>
      <c r="BE85" s="74"/>
    </row>
    <row r="86" spans="1:57" s="72" customFormat="1" ht="20.25" customHeight="1">
      <c r="A86" s="115" t="s">
        <v>236</v>
      </c>
      <c r="B86" s="115"/>
      <c r="C86" s="116">
        <f t="shared" si="0"/>
        <v>0</v>
      </c>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21"/>
      <c r="AN86" s="40"/>
      <c r="AO86" s="40"/>
      <c r="AP86" s="40"/>
      <c r="AQ86" s="40"/>
      <c r="AR86" s="40"/>
      <c r="AS86" s="40"/>
      <c r="AT86" s="40"/>
      <c r="AU86" s="40"/>
      <c r="AV86" s="40"/>
      <c r="AW86" s="40"/>
      <c r="AX86" s="40"/>
      <c r="AY86" s="40"/>
      <c r="AZ86" s="40"/>
      <c r="BA86" s="34"/>
      <c r="BC86" s="90"/>
      <c r="BD86" s="74"/>
      <c r="BE86" s="74"/>
    </row>
    <row r="87" spans="1:57" s="72" customFormat="1" ht="20.25" customHeight="1">
      <c r="A87" s="115" t="s">
        <v>237</v>
      </c>
      <c r="B87" s="115"/>
      <c r="C87" s="116">
        <f t="shared" si="0"/>
        <v>0</v>
      </c>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21"/>
      <c r="AN87" s="40"/>
      <c r="AO87" s="40"/>
      <c r="AP87" s="40"/>
      <c r="AQ87" s="40"/>
      <c r="AR87" s="40"/>
      <c r="AS87" s="40"/>
      <c r="AT87" s="40"/>
      <c r="AU87" s="40"/>
      <c r="AV87" s="40"/>
      <c r="AW87" s="40"/>
      <c r="AX87" s="40"/>
      <c r="AY87" s="40"/>
      <c r="AZ87" s="40"/>
      <c r="BC87" s="91"/>
      <c r="BD87" s="74"/>
      <c r="BE87" s="74"/>
    </row>
    <row r="88" spans="1:57" s="72" customFormat="1" ht="20.25" customHeight="1">
      <c r="A88" s="115" t="s">
        <v>238</v>
      </c>
      <c r="B88" s="115"/>
      <c r="C88" s="116">
        <f t="shared" si="0"/>
        <v>0</v>
      </c>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21"/>
      <c r="AN88" s="40"/>
      <c r="AO88" s="40"/>
      <c r="AP88" s="40"/>
      <c r="AQ88" s="40"/>
      <c r="AR88" s="40"/>
      <c r="AS88" s="40"/>
      <c r="AT88" s="40"/>
      <c r="AU88" s="40"/>
      <c r="AV88" s="40"/>
      <c r="AW88" s="40"/>
      <c r="AX88" s="40"/>
      <c r="AY88" s="40"/>
      <c r="AZ88" s="40"/>
      <c r="BC88" s="90"/>
      <c r="BD88" s="74"/>
      <c r="BE88" s="74"/>
    </row>
    <row r="89" spans="1:57" s="72" customFormat="1" ht="20.25" customHeight="1">
      <c r="A89" s="115" t="s">
        <v>239</v>
      </c>
      <c r="B89" s="115"/>
      <c r="C89" s="116">
        <f t="shared" si="0"/>
        <v>0</v>
      </c>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21"/>
      <c r="AN89" s="40"/>
      <c r="AO89" s="40"/>
      <c r="AP89" s="40"/>
      <c r="AQ89" s="40"/>
      <c r="AR89" s="40"/>
      <c r="AS89" s="40"/>
      <c r="AT89" s="40"/>
      <c r="AU89" s="40"/>
      <c r="AV89" s="40"/>
      <c r="AW89" s="40"/>
      <c r="AX89" s="40"/>
      <c r="AY89" s="40"/>
      <c r="AZ89" s="40"/>
      <c r="BA89" s="34"/>
      <c r="BC89" s="91"/>
      <c r="BD89" s="74"/>
      <c r="BE89" s="74"/>
    </row>
    <row r="90" spans="1:52" s="72" customFormat="1" ht="20.25" customHeight="1">
      <c r="A90" s="115" t="s">
        <v>240</v>
      </c>
      <c r="B90" s="115"/>
      <c r="C90" s="116">
        <f t="shared" si="0"/>
        <v>0</v>
      </c>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21"/>
      <c r="AN90" s="40"/>
      <c r="AO90" s="40"/>
      <c r="AP90" s="40"/>
      <c r="AQ90" s="40"/>
      <c r="AR90" s="40"/>
      <c r="AS90" s="40"/>
      <c r="AT90" s="40"/>
      <c r="AU90" s="40"/>
      <c r="AV90" s="40"/>
      <c r="AW90" s="40"/>
      <c r="AX90" s="40"/>
      <c r="AY90" s="40"/>
      <c r="AZ90" s="40"/>
    </row>
    <row r="91" spans="1:53" s="72" customFormat="1" ht="20.25" customHeight="1">
      <c r="A91" s="115" t="s">
        <v>241</v>
      </c>
      <c r="B91" s="115"/>
      <c r="C91" s="116">
        <f t="shared" si="0"/>
        <v>0</v>
      </c>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21"/>
      <c r="AN91" s="40"/>
      <c r="AO91" s="40"/>
      <c r="AP91" s="40"/>
      <c r="AQ91" s="40"/>
      <c r="AR91" s="40"/>
      <c r="AS91" s="40"/>
      <c r="AT91" s="40"/>
      <c r="AU91" s="40"/>
      <c r="AV91" s="40"/>
      <c r="AW91" s="40"/>
      <c r="AX91" s="40"/>
      <c r="AY91" s="40"/>
      <c r="AZ91" s="40"/>
      <c r="BA91" s="34"/>
    </row>
    <row r="92" spans="1:52" s="72" customFormat="1" ht="20.25" customHeight="1">
      <c r="A92" s="115" t="s">
        <v>242</v>
      </c>
      <c r="B92" s="115"/>
      <c r="C92" s="116">
        <f t="shared" si="0"/>
        <v>0</v>
      </c>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21"/>
      <c r="AN92" s="40"/>
      <c r="AO92" s="40"/>
      <c r="AP92" s="40"/>
      <c r="AQ92" s="40"/>
      <c r="AR92" s="40"/>
      <c r="AS92" s="40"/>
      <c r="AT92" s="40"/>
      <c r="AU92" s="40"/>
      <c r="AV92" s="40"/>
      <c r="AW92" s="40"/>
      <c r="AX92" s="40"/>
      <c r="AY92" s="40"/>
      <c r="AZ92" s="40"/>
    </row>
    <row r="93" spans="1:53" s="72" customFormat="1" ht="20.25" customHeight="1">
      <c r="A93" s="115" t="s">
        <v>243</v>
      </c>
      <c r="B93" s="115"/>
      <c r="C93" s="116">
        <f t="shared" si="0"/>
        <v>0</v>
      </c>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21"/>
      <c r="AN93" s="40"/>
      <c r="AO93" s="40"/>
      <c r="AP93" s="40"/>
      <c r="AQ93" s="40"/>
      <c r="AR93" s="40"/>
      <c r="AS93" s="40"/>
      <c r="AT93" s="40"/>
      <c r="AU93" s="40"/>
      <c r="AV93" s="40"/>
      <c r="AW93" s="40"/>
      <c r="AX93" s="40"/>
      <c r="AY93" s="40"/>
      <c r="AZ93" s="40"/>
      <c r="BA93" s="34"/>
    </row>
    <row r="94" spans="1:53" s="72" customFormat="1" ht="20.25" customHeight="1">
      <c r="A94" s="115" t="s">
        <v>268</v>
      </c>
      <c r="B94" s="115"/>
      <c r="C94" s="116">
        <f t="shared" si="0"/>
        <v>0</v>
      </c>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21"/>
      <c r="AN94" s="40"/>
      <c r="AO94" s="40"/>
      <c r="AP94" s="40"/>
      <c r="AQ94" s="40"/>
      <c r="AR94" s="40"/>
      <c r="AS94" s="40"/>
      <c r="AT94" s="40"/>
      <c r="AU94" s="40"/>
      <c r="AV94" s="40"/>
      <c r="AW94" s="40"/>
      <c r="AX94" s="40"/>
      <c r="AY94" s="40"/>
      <c r="AZ94" s="40"/>
      <c r="BA94" s="34"/>
    </row>
    <row r="95" spans="1:52" s="72" customFormat="1" ht="17.25" customHeight="1">
      <c r="A95" s="147" t="s">
        <v>82</v>
      </c>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62"/>
      <c r="AN95" s="40"/>
      <c r="AO95" s="40"/>
      <c r="AP95" s="40"/>
      <c r="AQ95" s="40"/>
      <c r="AR95" s="40"/>
      <c r="AS95" s="40"/>
      <c r="AT95" s="40"/>
      <c r="AU95" s="40"/>
      <c r="AV95" s="40"/>
      <c r="AW95" s="40"/>
      <c r="AX95" s="40"/>
      <c r="AY95" s="40"/>
      <c r="AZ95" s="40"/>
    </row>
    <row r="96" spans="1:52" s="72" customFormat="1" ht="12.75" customHeight="1">
      <c r="A96" s="147" t="s">
        <v>244</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62"/>
      <c r="AN96" s="40"/>
      <c r="AO96" s="40"/>
      <c r="AP96" s="40"/>
      <c r="AQ96" s="40"/>
      <c r="AR96" s="40"/>
      <c r="AS96" s="40"/>
      <c r="AT96" s="40"/>
      <c r="AU96" s="40"/>
      <c r="AV96" s="40"/>
      <c r="AW96" s="40"/>
      <c r="AX96" s="40"/>
      <c r="AY96" s="40"/>
      <c r="AZ96" s="40"/>
    </row>
    <row r="97" spans="1:52" s="72" customFormat="1" ht="13.5" customHeight="1">
      <c r="A97" s="154" t="s">
        <v>25</v>
      </c>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21"/>
      <c r="AN97" s="40"/>
      <c r="AO97" s="40"/>
      <c r="AP97" s="40"/>
      <c r="AQ97" s="40"/>
      <c r="AR97" s="40"/>
      <c r="AS97" s="40"/>
      <c r="AT97" s="40"/>
      <c r="AU97" s="40"/>
      <c r="AV97" s="40"/>
      <c r="AW97" s="40"/>
      <c r="AX97" s="40"/>
      <c r="AY97" s="40"/>
      <c r="AZ97" s="40"/>
    </row>
    <row r="98" spans="1:52" s="72" customFormat="1" ht="15" customHeight="1">
      <c r="A98" s="147" t="s">
        <v>83</v>
      </c>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62"/>
      <c r="AN98" s="40"/>
      <c r="AO98" s="40"/>
      <c r="AP98" s="40"/>
      <c r="AQ98" s="40"/>
      <c r="AR98" s="40"/>
      <c r="AS98" s="40"/>
      <c r="AT98" s="40"/>
      <c r="AU98" s="40"/>
      <c r="AV98" s="40"/>
      <c r="AW98" s="40"/>
      <c r="AX98" s="40"/>
      <c r="AY98" s="40"/>
      <c r="AZ98" s="40"/>
    </row>
    <row r="99" spans="1:52" s="72" customFormat="1" ht="12.75" customHeight="1">
      <c r="A99" s="157" t="s">
        <v>74</v>
      </c>
      <c r="B99" s="157"/>
      <c r="C99" s="157"/>
      <c r="D99" s="157"/>
      <c r="E99" s="157"/>
      <c r="F99" s="157"/>
      <c r="G99" s="157"/>
      <c r="H99" s="157"/>
      <c r="I99" s="157"/>
      <c r="J99" s="157"/>
      <c r="K99" s="157"/>
      <c r="L99" s="157"/>
      <c r="M99" s="157"/>
      <c r="N99" s="157"/>
      <c r="O99" s="156" t="str">
        <f>SUBSTITUTE(PROPER(INDEX(n_4,MID(TEXT(AJ234,n0),1,1)+1)&amp;INDEX(n0x,MID(TEXT(AJ234,n0),2,1)+1,MID(TEXT(AJ234,n0),3,1)+1)&amp;IF(-MID(TEXT(AJ234,n0),1,3),"миллиард"&amp;VLOOKUP(MID(TEXT(AJ234,n0),3,1)*AND(MID(TEXT(AJ234,n0),2,1)-1),мил,2),"")&amp;INDEX(n_4,MID(TEXT(AJ234,n0),4,1)+1)&amp;INDEX(n0x,MID(TEXT(AJ234,n0),5,1)+1,MID(TEXT(AJ234,n0),6,1)+1)&amp;IF(-MID(TEXT(AJ234,n0),4,3),"миллион"&amp;VLOOKUP(MID(TEXT(AJ234,n0),6,1)*AND(MID(TEXT(AJ234,n0),5,1)-1),мил,2),"")&amp;INDEX(n_4,MID(TEXT(AJ234,n0),7,1)+1)&amp;INDEX(n1x,MID(TEXT(AJ234,n0),8,1)+1,MID(TEXT(AJ234,n0),9,1)+1)&amp;IF(-MID(TEXT(AJ234,n0),7,3),VLOOKUP(MID(TEXT(AJ234,n0),9,1)*AND(MID(TEXT(AJ234,n0),8,1)-1),тыс,2),"")&amp;INDEX(n_4,MID(TEXT(AJ234,n0),10,1)+1)&amp;INDEX(n0x,MID(TEXT(AJ234,n0),11,1)+1,MID(TEXT(AJ234,n0),12,1)+1)),"z"," ")&amp;IF(TRUNC(TEXT(AJ234,n0)),"","Ноль ")&amp;"рубл"&amp;VLOOKUP(MOD(MAX(MOD(MID(TEXT(AJ234,n0),11,2)-11,100),9),10),{0,"ь ";1,"я ";4,"ей "},2)&amp;RIGHT(TEXT(AJ234,n0),2)&amp;" копе"&amp;VLOOKUP(MOD(MAX(MOD(RIGHT(TEXT(AJ234,n0),2)-11,100),9),10),{0,"йка";1,"йки";4,"ек"},2)</f>
        <v>Двадцать три рубля 04 копейки</v>
      </c>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21" t="s">
        <v>26</v>
      </c>
      <c r="AM99" s="21"/>
      <c r="AN99" s="40"/>
      <c r="AO99" s="40"/>
      <c r="AP99" s="40"/>
      <c r="AQ99" s="40"/>
      <c r="AR99" s="40"/>
      <c r="AS99" s="40"/>
      <c r="AT99" s="40"/>
      <c r="AU99" s="40"/>
      <c r="AV99" s="40"/>
      <c r="AW99" s="40"/>
      <c r="AX99" s="40"/>
      <c r="AY99" s="40"/>
      <c r="AZ99" s="40"/>
    </row>
    <row r="100" spans="1:52" s="72" customFormat="1" ht="15" customHeight="1">
      <c r="A100" s="155" t="s">
        <v>27</v>
      </c>
      <c r="B100" s="155"/>
      <c r="C100" s="155"/>
      <c r="D100" s="155"/>
      <c r="E100" s="155"/>
      <c r="F100" s="155"/>
      <c r="G100" s="155"/>
      <c r="H100" s="155"/>
      <c r="I100" s="155"/>
      <c r="J100" s="21"/>
      <c r="K100" s="156" t="str">
        <f>SUBSTITUTE(PROPER(INDEX(n_4,MID(TEXT(AG199,n0),1,1)+1)&amp;INDEX(n0x,MID(TEXT(AG199,n0),2,1)+1,MID(TEXT(AG199,n0),3,1)+1)&amp;IF(-MID(TEXT(AG199,n0),1,3),"миллиард"&amp;VLOOKUP(MID(TEXT(AG199,n0),3,1)*AND(MID(TEXT(AG199,n0),2,1)-1),мил,2),"")&amp;INDEX(n_4,MID(TEXT(AG199,n0),4,1)+1)&amp;INDEX(n0x,MID(TEXT(AG199,n0),5,1)+1,MID(TEXT(AG199,n0),6,1)+1)&amp;IF(-MID(TEXT(AG199,n0),4,3),"миллион"&amp;VLOOKUP(MID(TEXT(AG199,n0),6,1)*AND(MID(TEXT(AG199,n0),5,1)-1),мил,2),"")&amp;INDEX(n_4,MID(TEXT(AG199,n0),7,1)+1)&amp;INDEX(n1x,MID(TEXT(AG199,n0),8,1)+1,MID(TEXT(AG199,n0),9,1)+1)&amp;IF(-MID(TEXT(AG199,n0),7,3),VLOOKUP(MID(TEXT(AG199,n0),9,1)*AND(MID(TEXT(AG199,n0),8,1)-1),тыс,2),"")&amp;INDEX(n_4,MID(TEXT(AG199,n0),10,1)+1)&amp;INDEX(n0x,MID(TEXT(AG199,n0),11,1)+1,MID(TEXT(AG199,n0),12,1)+1)),"z"," ")&amp;IF(TRUNC(TEXT(AG199,n0)),"","Ноль ")&amp;"рубл"&amp;VLOOKUP(MOD(MAX(MOD(MID(TEXT(AG199,n0),11,2)-11,100),9),10),{0,"ь ";1,"я ";4,"ей "},2)&amp;RIGHT(TEXT(AG199,n0),2)&amp;" копе"&amp;VLOOKUP(MOD(MAX(MOD(RIGHT(TEXT(AG199,n0),2)-11,100),9),10),{0,"йка";1,"йки";4,"ек"},2)</f>
        <v>Три рубля 84 копейки</v>
      </c>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21"/>
      <c r="AM100" s="21"/>
      <c r="AN100" s="40"/>
      <c r="AO100" s="40"/>
      <c r="AP100" s="40"/>
      <c r="AQ100" s="40"/>
      <c r="AR100" s="40"/>
      <c r="AS100" s="40"/>
      <c r="AT100" s="40"/>
      <c r="AU100" s="40"/>
      <c r="AV100" s="40"/>
      <c r="AW100" s="40"/>
      <c r="AX100" s="40"/>
      <c r="AY100" s="40"/>
      <c r="AZ100" s="40"/>
    </row>
    <row r="101" spans="1:52" s="72" customFormat="1" ht="49.5" customHeight="1">
      <c r="A101" s="147" t="s">
        <v>40</v>
      </c>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62"/>
      <c r="AN101" s="40"/>
      <c r="AO101" s="40"/>
      <c r="AP101" s="40"/>
      <c r="AQ101" s="40"/>
      <c r="AR101" s="40"/>
      <c r="AS101" s="40"/>
      <c r="AT101" s="40"/>
      <c r="AU101" s="40"/>
      <c r="AV101" s="40"/>
      <c r="AW101" s="40"/>
      <c r="AX101" s="40"/>
      <c r="AY101" s="40"/>
      <c r="AZ101" s="40"/>
    </row>
    <row r="102" spans="1:52" s="72" customFormat="1" ht="75" customHeight="1">
      <c r="A102" s="147" t="s">
        <v>220</v>
      </c>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62"/>
      <c r="AN102" s="40"/>
      <c r="AO102" s="40"/>
      <c r="AP102" s="40"/>
      <c r="AQ102" s="40"/>
      <c r="AR102" s="40"/>
      <c r="AS102" s="40"/>
      <c r="AT102" s="40"/>
      <c r="AU102" s="40"/>
      <c r="AV102" s="40"/>
      <c r="AW102" s="40"/>
      <c r="AX102" s="40"/>
      <c r="AY102" s="40"/>
      <c r="AZ102" s="40"/>
    </row>
    <row r="103" spans="1:52" s="72" customFormat="1" ht="79.5" customHeight="1" hidden="1">
      <c r="A103" s="158" t="s">
        <v>84</v>
      </c>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62"/>
      <c r="AN103" s="40"/>
      <c r="AO103" s="40"/>
      <c r="AP103" s="40"/>
      <c r="AQ103" s="40"/>
      <c r="AR103" s="40"/>
      <c r="AS103" s="40"/>
      <c r="AT103" s="40"/>
      <c r="AU103" s="40"/>
      <c r="AV103" s="40"/>
      <c r="AW103" s="40"/>
      <c r="AX103" s="40"/>
      <c r="AY103" s="40"/>
      <c r="AZ103" s="40"/>
    </row>
    <row r="104" spans="1:242" s="73" customFormat="1" ht="13.5" customHeight="1">
      <c r="A104" s="172" t="s">
        <v>41</v>
      </c>
      <c r="B104" s="172"/>
      <c r="C104" s="172"/>
      <c r="D104" s="172"/>
      <c r="E104" s="172"/>
      <c r="F104" s="172"/>
      <c r="G104" s="172"/>
      <c r="H104" s="172"/>
      <c r="I104" s="172"/>
      <c r="J104" s="172"/>
      <c r="K104" s="172"/>
      <c r="L104" s="172"/>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21"/>
      <c r="AN104" s="40"/>
      <c r="AO104" s="40"/>
      <c r="AP104" s="40"/>
      <c r="AQ104" s="40"/>
      <c r="AR104" s="40"/>
      <c r="AS104" s="40"/>
      <c r="AT104" s="40"/>
      <c r="AU104" s="40"/>
      <c r="AV104" s="40"/>
      <c r="AW104" s="40"/>
      <c r="AX104" s="40"/>
      <c r="AY104" s="40"/>
      <c r="AZ104" s="40"/>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2"/>
      <c r="DS104" s="72"/>
      <c r="DT104" s="72"/>
      <c r="DU104" s="72"/>
      <c r="DV104" s="72"/>
      <c r="DW104" s="72"/>
      <c r="DX104" s="72"/>
      <c r="DY104" s="72"/>
      <c r="DZ104" s="72"/>
      <c r="EA104" s="72"/>
      <c r="EB104" s="72"/>
      <c r="EC104" s="72"/>
      <c r="ED104" s="72"/>
      <c r="EE104" s="72"/>
      <c r="EF104" s="72"/>
      <c r="EG104" s="72"/>
      <c r="EH104" s="72"/>
      <c r="EI104" s="72"/>
      <c r="EJ104" s="72"/>
      <c r="EK104" s="72"/>
      <c r="EL104" s="72"/>
      <c r="EM104" s="72"/>
      <c r="EN104" s="72"/>
      <c r="EO104" s="72"/>
      <c r="EP104" s="72"/>
      <c r="EQ104" s="72"/>
      <c r="ER104" s="72"/>
      <c r="ES104" s="72"/>
      <c r="ET104" s="72"/>
      <c r="EU104" s="72"/>
      <c r="EV104" s="72"/>
      <c r="EW104" s="72"/>
      <c r="EX104" s="72"/>
      <c r="EY104" s="72"/>
      <c r="EZ104" s="72"/>
      <c r="FA104" s="72"/>
      <c r="FB104" s="72"/>
      <c r="FC104" s="72"/>
      <c r="FD104" s="72"/>
      <c r="FE104" s="72"/>
      <c r="FF104" s="72"/>
      <c r="FG104" s="72"/>
      <c r="FH104" s="72"/>
      <c r="FI104" s="72"/>
      <c r="FJ104" s="72"/>
      <c r="FK104" s="72"/>
      <c r="FL104" s="72"/>
      <c r="FM104" s="72"/>
      <c r="FN104" s="72"/>
      <c r="FO104" s="72"/>
      <c r="FP104" s="72"/>
      <c r="FQ104" s="72"/>
      <c r="FR104" s="72"/>
      <c r="FS104" s="72"/>
      <c r="FT104" s="72"/>
      <c r="FU104" s="72"/>
      <c r="FV104" s="72"/>
      <c r="FW104" s="72"/>
      <c r="FX104" s="72"/>
      <c r="FY104" s="72"/>
      <c r="FZ104" s="72"/>
      <c r="GA104" s="72"/>
      <c r="GB104" s="72"/>
      <c r="GC104" s="72"/>
      <c r="GD104" s="72"/>
      <c r="GE104" s="72"/>
      <c r="GF104" s="72"/>
      <c r="GG104" s="72"/>
      <c r="GH104" s="72"/>
      <c r="GI104" s="72"/>
      <c r="GJ104" s="72"/>
      <c r="GK104" s="72"/>
      <c r="GL104" s="72"/>
      <c r="GM104" s="72"/>
      <c r="GN104" s="72"/>
      <c r="GO104" s="72"/>
      <c r="GP104" s="72"/>
      <c r="GQ104" s="72"/>
      <c r="GR104" s="72"/>
      <c r="GS104" s="72"/>
      <c r="GT104" s="72"/>
      <c r="GU104" s="72"/>
      <c r="GV104" s="72"/>
      <c r="GW104" s="72"/>
      <c r="GX104" s="72"/>
      <c r="GY104" s="72"/>
      <c r="GZ104" s="72"/>
      <c r="HA104" s="72"/>
      <c r="HB104" s="72"/>
      <c r="HC104" s="72"/>
      <c r="HD104" s="72"/>
      <c r="HE104" s="72"/>
      <c r="HF104" s="72"/>
      <c r="HG104" s="72"/>
      <c r="HH104" s="72"/>
      <c r="HI104" s="72"/>
      <c r="HJ104" s="72"/>
      <c r="HK104" s="72"/>
      <c r="HL104" s="72"/>
      <c r="HM104" s="72"/>
      <c r="HN104" s="72"/>
      <c r="HO104" s="72"/>
      <c r="HP104" s="72"/>
      <c r="HQ104" s="72"/>
      <c r="HR104" s="72"/>
      <c r="HS104" s="72"/>
      <c r="HT104" s="72"/>
      <c r="HU104" s="72"/>
      <c r="HV104" s="72"/>
      <c r="HW104" s="72"/>
      <c r="HX104" s="72"/>
      <c r="HY104" s="72"/>
      <c r="HZ104" s="72"/>
      <c r="IA104" s="72"/>
      <c r="IB104" s="72"/>
      <c r="IC104" s="72"/>
      <c r="ID104" s="72"/>
      <c r="IE104" s="72"/>
      <c r="IF104" s="72"/>
      <c r="IG104" s="72"/>
      <c r="IH104" s="72"/>
    </row>
    <row r="105" spans="1:52" s="72" customFormat="1" ht="13.5" customHeight="1">
      <c r="A105" s="148" t="s">
        <v>28</v>
      </c>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50"/>
      <c r="AN105" s="40"/>
      <c r="AO105" s="40"/>
      <c r="AP105" s="40"/>
      <c r="AQ105" s="40"/>
      <c r="AR105" s="40"/>
      <c r="AS105" s="40"/>
      <c r="AT105" s="40"/>
      <c r="AU105" s="40"/>
      <c r="AV105" s="40"/>
      <c r="AW105" s="40"/>
      <c r="AX105" s="40"/>
      <c r="AY105" s="40"/>
      <c r="AZ105" s="40"/>
    </row>
    <row r="106" spans="1:60" s="72" customFormat="1" ht="13.5" customHeight="1">
      <c r="A106" s="147" t="s">
        <v>85</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62"/>
      <c r="AN106" s="40"/>
      <c r="AO106" s="40"/>
      <c r="AP106" s="40"/>
      <c r="AQ106" s="40"/>
      <c r="AR106" s="40"/>
      <c r="AS106" s="40"/>
      <c r="AT106" s="40"/>
      <c r="AU106" s="40"/>
      <c r="AV106" s="40"/>
      <c r="AW106" s="40"/>
      <c r="AX106" s="41"/>
      <c r="AY106" s="41"/>
      <c r="AZ106" s="41"/>
      <c r="BD106" s="74"/>
      <c r="BE106" s="74"/>
      <c r="BF106" s="74"/>
      <c r="BG106" s="74"/>
      <c r="BH106" s="74"/>
    </row>
    <row r="107" spans="1:242" s="72" customFormat="1" ht="15" customHeight="1">
      <c r="A107" s="147" t="s">
        <v>29</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62"/>
      <c r="AN107" s="40"/>
      <c r="AO107" s="40"/>
      <c r="AP107" s="40"/>
      <c r="AQ107" s="40"/>
      <c r="AR107" s="40"/>
      <c r="AS107" s="40"/>
      <c r="AT107" s="40"/>
      <c r="AU107" s="40"/>
      <c r="AV107" s="40"/>
      <c r="AW107" s="40"/>
      <c r="AX107" s="41"/>
      <c r="AY107" s="41"/>
      <c r="AZ107" s="41"/>
      <c r="BD107" s="75"/>
      <c r="BE107" s="75"/>
      <c r="BF107" s="75"/>
      <c r="BG107" s="75"/>
      <c r="BH107" s="75"/>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c r="FG107" s="73"/>
      <c r="FH107" s="73"/>
      <c r="FI107" s="73"/>
      <c r="FJ107" s="73"/>
      <c r="FK107" s="73"/>
      <c r="FL107" s="73"/>
      <c r="FM107" s="73"/>
      <c r="FN107" s="73"/>
      <c r="FO107" s="73"/>
      <c r="FP107" s="73"/>
      <c r="FQ107" s="73"/>
      <c r="FR107" s="73"/>
      <c r="FS107" s="73"/>
      <c r="FT107" s="73"/>
      <c r="FU107" s="73"/>
      <c r="FV107" s="73"/>
      <c r="FW107" s="73"/>
      <c r="FX107" s="73"/>
      <c r="FY107" s="73"/>
      <c r="FZ107" s="73"/>
      <c r="GA107" s="73"/>
      <c r="GB107" s="73"/>
      <c r="GC107" s="73"/>
      <c r="GD107" s="73"/>
      <c r="GE107" s="73"/>
      <c r="GF107" s="73"/>
      <c r="GG107" s="73"/>
      <c r="GH107" s="73"/>
      <c r="GI107" s="73"/>
      <c r="GJ107" s="73"/>
      <c r="GK107" s="73"/>
      <c r="GL107" s="73"/>
      <c r="GM107" s="73"/>
      <c r="GN107" s="73"/>
      <c r="GO107" s="73"/>
      <c r="GP107" s="73"/>
      <c r="GQ107" s="73"/>
      <c r="GR107" s="73"/>
      <c r="GS107" s="73"/>
      <c r="GT107" s="73"/>
      <c r="GU107" s="73"/>
      <c r="GV107" s="73"/>
      <c r="GW107" s="73"/>
      <c r="GX107" s="73"/>
      <c r="GY107" s="73"/>
      <c r="GZ107" s="73"/>
      <c r="HA107" s="73"/>
      <c r="HB107" s="73"/>
      <c r="HC107" s="73"/>
      <c r="HD107" s="73"/>
      <c r="HE107" s="73"/>
      <c r="HF107" s="73"/>
      <c r="HG107" s="73"/>
      <c r="HH107" s="73"/>
      <c r="HI107" s="73"/>
      <c r="HJ107" s="73"/>
      <c r="HK107" s="73"/>
      <c r="HL107" s="73"/>
      <c r="HM107" s="73"/>
      <c r="HN107" s="73"/>
      <c r="HO107" s="73"/>
      <c r="HP107" s="73"/>
      <c r="HQ107" s="73"/>
      <c r="HR107" s="73"/>
      <c r="HS107" s="73"/>
      <c r="HT107" s="73"/>
      <c r="HU107" s="73"/>
      <c r="HV107" s="73"/>
      <c r="HW107" s="73"/>
      <c r="HX107" s="73"/>
      <c r="HY107" s="73"/>
      <c r="HZ107" s="73"/>
      <c r="IA107" s="73"/>
      <c r="IB107" s="73"/>
      <c r="IC107" s="73"/>
      <c r="ID107" s="73"/>
      <c r="IE107" s="73"/>
      <c r="IF107" s="73"/>
      <c r="IG107" s="73"/>
      <c r="IH107" s="73"/>
    </row>
    <row r="108" spans="1:60" s="72" customFormat="1" ht="39" customHeight="1">
      <c r="A108" s="147" t="s">
        <v>86</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62"/>
      <c r="AN108" s="40"/>
      <c r="AO108" s="40"/>
      <c r="AP108" s="40"/>
      <c r="AQ108" s="40"/>
      <c r="AR108" s="40"/>
      <c r="AS108" s="40"/>
      <c r="AT108" s="40"/>
      <c r="AU108" s="40"/>
      <c r="AV108" s="40"/>
      <c r="AW108" s="40"/>
      <c r="AX108" s="41"/>
      <c r="AY108" s="41"/>
      <c r="AZ108" s="41"/>
      <c r="BD108" s="74"/>
      <c r="BE108" s="74"/>
      <c r="BF108" s="74"/>
      <c r="BG108" s="74"/>
      <c r="BH108" s="74"/>
    </row>
    <row r="109" spans="1:60" s="72" customFormat="1" ht="28.5" customHeight="1" hidden="1">
      <c r="A109" s="158" t="s">
        <v>87</v>
      </c>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62"/>
      <c r="AN109" s="40"/>
      <c r="AO109" s="40"/>
      <c r="AP109" s="40"/>
      <c r="AQ109" s="40"/>
      <c r="AR109" s="40"/>
      <c r="AS109" s="40"/>
      <c r="AT109" s="40"/>
      <c r="AU109" s="40"/>
      <c r="AV109" s="40"/>
      <c r="AW109" s="40"/>
      <c r="AX109" s="41"/>
      <c r="AY109" s="41"/>
      <c r="AZ109" s="41"/>
      <c r="BD109" s="74"/>
      <c r="BE109" s="74"/>
      <c r="BF109" s="74"/>
      <c r="BG109" s="74"/>
      <c r="BH109" s="74"/>
    </row>
    <row r="110" spans="1:60" s="72" customFormat="1" ht="30" customHeight="1">
      <c r="A110" s="145" t="s">
        <v>88</v>
      </c>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62"/>
      <c r="AN110" s="40"/>
      <c r="AO110" s="40"/>
      <c r="AP110" s="40"/>
      <c r="AQ110" s="40"/>
      <c r="AR110" s="40"/>
      <c r="AS110" s="40"/>
      <c r="AT110" s="40"/>
      <c r="AU110" s="40"/>
      <c r="AV110" s="40"/>
      <c r="AW110" s="40"/>
      <c r="AX110" s="41"/>
      <c r="AY110" s="41"/>
      <c r="AZ110" s="41"/>
      <c r="BD110" s="74"/>
      <c r="BE110" s="74"/>
      <c r="BF110" s="74"/>
      <c r="BG110" s="74"/>
      <c r="BH110" s="74"/>
    </row>
    <row r="111" spans="1:60" s="72" customFormat="1" ht="29.25" customHeight="1">
      <c r="A111" s="145" t="s">
        <v>89</v>
      </c>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62"/>
      <c r="AN111" s="40"/>
      <c r="AO111" s="40"/>
      <c r="AP111" s="40"/>
      <c r="AQ111" s="40"/>
      <c r="AR111" s="40"/>
      <c r="AS111" s="40"/>
      <c r="AT111" s="40"/>
      <c r="AU111" s="40"/>
      <c r="AV111" s="40"/>
      <c r="AW111" s="40"/>
      <c r="AX111" s="41"/>
      <c r="AY111" s="41"/>
      <c r="AZ111" s="41"/>
      <c r="BD111" s="74"/>
      <c r="BE111" s="74"/>
      <c r="BF111" s="74"/>
      <c r="BG111" s="74"/>
      <c r="BH111" s="74"/>
    </row>
    <row r="112" spans="1:60" s="72" customFormat="1" ht="39.75" customHeight="1" hidden="1">
      <c r="A112" s="158" t="s">
        <v>90</v>
      </c>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62"/>
      <c r="AN112" s="40"/>
      <c r="AO112" s="40"/>
      <c r="AP112" s="40"/>
      <c r="AQ112" s="40"/>
      <c r="AR112" s="40"/>
      <c r="AS112" s="40"/>
      <c r="AT112" s="40"/>
      <c r="AU112" s="40"/>
      <c r="AV112" s="40"/>
      <c r="AW112" s="40"/>
      <c r="AX112" s="41"/>
      <c r="AY112" s="41"/>
      <c r="AZ112" s="41"/>
      <c r="BD112" s="74"/>
      <c r="BE112" s="74"/>
      <c r="BF112" s="74"/>
      <c r="BG112" s="74"/>
      <c r="BH112" s="74"/>
    </row>
    <row r="113" spans="1:60" s="72" customFormat="1" ht="90.75" customHeight="1">
      <c r="A113" s="147" t="s">
        <v>91</v>
      </c>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62"/>
      <c r="AN113" s="40"/>
      <c r="AO113" s="40"/>
      <c r="AP113" s="40"/>
      <c r="AQ113" s="40"/>
      <c r="AR113" s="40"/>
      <c r="AS113" s="40"/>
      <c r="AT113" s="40"/>
      <c r="AU113" s="40"/>
      <c r="AV113" s="40"/>
      <c r="AW113" s="40"/>
      <c r="AX113" s="41"/>
      <c r="AY113" s="41"/>
      <c r="AZ113" s="41"/>
      <c r="BD113" s="74"/>
      <c r="BE113" s="74"/>
      <c r="BF113" s="74"/>
      <c r="BG113" s="74"/>
      <c r="BH113" s="74"/>
    </row>
    <row r="114" spans="1:242" s="76" customFormat="1" ht="40.5" customHeight="1">
      <c r="A114" s="145" t="s">
        <v>69</v>
      </c>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62"/>
      <c r="AN114" s="40"/>
      <c r="AO114" s="40"/>
      <c r="AP114" s="40"/>
      <c r="AQ114" s="40"/>
      <c r="AR114" s="40"/>
      <c r="AS114" s="40"/>
      <c r="AT114" s="40"/>
      <c r="AU114" s="40"/>
      <c r="AV114" s="40"/>
      <c r="AW114" s="40"/>
      <c r="AX114" s="41"/>
      <c r="AY114" s="41"/>
      <c r="AZ114" s="41"/>
      <c r="BA114" s="72"/>
      <c r="BB114" s="72"/>
      <c r="BC114" s="72"/>
      <c r="BD114" s="74"/>
      <c r="BE114" s="74"/>
      <c r="BF114" s="74"/>
      <c r="BG114" s="74"/>
      <c r="BH114" s="74"/>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2"/>
      <c r="FU114" s="72"/>
      <c r="FV114" s="72"/>
      <c r="FW114" s="72"/>
      <c r="FX114" s="72"/>
      <c r="FY114" s="72"/>
      <c r="FZ114" s="72"/>
      <c r="GA114" s="72"/>
      <c r="GB114" s="72"/>
      <c r="GC114" s="72"/>
      <c r="GD114" s="72"/>
      <c r="GE114" s="72"/>
      <c r="GF114" s="72"/>
      <c r="GG114" s="72"/>
      <c r="GH114" s="72"/>
      <c r="GI114" s="72"/>
      <c r="GJ114" s="72"/>
      <c r="GK114" s="72"/>
      <c r="GL114" s="72"/>
      <c r="GM114" s="72"/>
      <c r="GN114" s="72"/>
      <c r="GO114" s="72"/>
      <c r="GP114" s="72"/>
      <c r="GQ114" s="72"/>
      <c r="GR114" s="72"/>
      <c r="GS114" s="72"/>
      <c r="GT114" s="72"/>
      <c r="GU114" s="72"/>
      <c r="GV114" s="72"/>
      <c r="GW114" s="72"/>
      <c r="GX114" s="72"/>
      <c r="GY114" s="72"/>
      <c r="GZ114" s="72"/>
      <c r="HA114" s="72"/>
      <c r="HB114" s="72"/>
      <c r="HC114" s="72"/>
      <c r="HD114" s="72"/>
      <c r="HE114" s="72"/>
      <c r="HF114" s="72"/>
      <c r="HG114" s="72"/>
      <c r="HH114" s="72"/>
      <c r="HI114" s="72"/>
      <c r="HJ114" s="72"/>
      <c r="HK114" s="72"/>
      <c r="HL114" s="72"/>
      <c r="HM114" s="72"/>
      <c r="HN114" s="72"/>
      <c r="HO114" s="72"/>
      <c r="HP114" s="72"/>
      <c r="HQ114" s="72"/>
      <c r="HR114" s="72"/>
      <c r="HS114" s="72"/>
      <c r="HT114" s="72"/>
      <c r="HU114" s="72"/>
      <c r="HV114" s="72"/>
      <c r="HW114" s="72"/>
      <c r="HX114" s="72"/>
      <c r="HY114" s="72"/>
      <c r="HZ114" s="72"/>
      <c r="IA114" s="72"/>
      <c r="IB114" s="72"/>
      <c r="IC114" s="72"/>
      <c r="ID114" s="72"/>
      <c r="IE114" s="72"/>
      <c r="IF114" s="72"/>
      <c r="IG114" s="72"/>
      <c r="IH114" s="72"/>
    </row>
    <row r="115" spans="1:60" s="72" customFormat="1" ht="40.5" customHeight="1" hidden="1">
      <c r="A115" s="144" t="s">
        <v>69</v>
      </c>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62"/>
      <c r="AN115" s="40"/>
      <c r="AO115" s="40"/>
      <c r="AP115" s="40"/>
      <c r="AQ115" s="40"/>
      <c r="AR115" s="40"/>
      <c r="AS115" s="40"/>
      <c r="AT115" s="40"/>
      <c r="AU115" s="40"/>
      <c r="AV115" s="40"/>
      <c r="AW115" s="40"/>
      <c r="AX115" s="41"/>
      <c r="AY115" s="41"/>
      <c r="AZ115" s="41"/>
      <c r="BD115" s="74"/>
      <c r="BE115" s="74"/>
      <c r="BF115" s="74"/>
      <c r="BG115" s="74"/>
      <c r="BH115" s="74"/>
    </row>
    <row r="116" spans="1:55" s="69" customFormat="1" ht="102.75" customHeight="1">
      <c r="A116" s="145" t="s">
        <v>92</v>
      </c>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62"/>
      <c r="AN116" s="43"/>
      <c r="AO116" s="43"/>
      <c r="AP116" s="43"/>
      <c r="AQ116" s="43"/>
      <c r="AR116" s="43"/>
      <c r="AS116" s="43"/>
      <c r="AT116" s="43"/>
      <c r="AU116" s="43"/>
      <c r="AV116" s="43"/>
      <c r="AW116" s="43"/>
      <c r="AX116" s="43"/>
      <c r="AY116" s="43"/>
      <c r="AZ116" s="43"/>
      <c r="BA116" s="72"/>
      <c r="BB116" s="72"/>
      <c r="BC116" s="72"/>
    </row>
    <row r="117" spans="1:242" s="72" customFormat="1" ht="27" customHeight="1">
      <c r="A117" s="147" t="s">
        <v>93</v>
      </c>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62"/>
      <c r="AN117" s="40"/>
      <c r="AO117" s="40"/>
      <c r="AP117" s="40"/>
      <c r="AQ117" s="40"/>
      <c r="AR117" s="40"/>
      <c r="AS117" s="40"/>
      <c r="AT117" s="40"/>
      <c r="AU117" s="40"/>
      <c r="AV117" s="40"/>
      <c r="AW117" s="40"/>
      <c r="AX117" s="40"/>
      <c r="AY117" s="40"/>
      <c r="AZ117" s="40"/>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c r="IB117" s="76"/>
      <c r="IC117" s="76"/>
      <c r="ID117" s="76"/>
      <c r="IE117" s="76"/>
      <c r="IF117" s="76"/>
      <c r="IG117" s="76"/>
      <c r="IH117" s="76"/>
    </row>
    <row r="118" spans="1:52" s="72" customFormat="1" ht="28.5" customHeight="1" hidden="1">
      <c r="A118" s="158" t="s">
        <v>94</v>
      </c>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62"/>
      <c r="AN118" s="40"/>
      <c r="AO118" s="40"/>
      <c r="AP118" s="40"/>
      <c r="AQ118" s="40"/>
      <c r="AR118" s="40"/>
      <c r="AS118" s="40"/>
      <c r="AT118" s="40"/>
      <c r="AU118" s="40"/>
      <c r="AV118" s="40"/>
      <c r="AW118" s="40"/>
      <c r="AX118" s="40"/>
      <c r="AY118" s="40"/>
      <c r="AZ118" s="40"/>
    </row>
    <row r="119" spans="1:55" s="72" customFormat="1" ht="244.5" customHeight="1">
      <c r="A119" s="147" t="s">
        <v>95</v>
      </c>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62"/>
      <c r="AN119" s="40"/>
      <c r="AO119" s="40"/>
      <c r="AP119" s="40"/>
      <c r="AQ119" s="40"/>
      <c r="AR119" s="40"/>
      <c r="AS119" s="40"/>
      <c r="AT119" s="40"/>
      <c r="AU119" s="40"/>
      <c r="AV119" s="40"/>
      <c r="AW119" s="40"/>
      <c r="AX119" s="40"/>
      <c r="AY119" s="40"/>
      <c r="AZ119" s="40"/>
      <c r="BA119" s="76"/>
      <c r="BB119" s="76"/>
      <c r="BC119" s="76"/>
    </row>
    <row r="120" spans="1:52" s="72" customFormat="1" ht="12.75" customHeight="1">
      <c r="A120" s="151" t="s">
        <v>30</v>
      </c>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62"/>
      <c r="AN120" s="40"/>
      <c r="AO120" s="40"/>
      <c r="AP120" s="40"/>
      <c r="AQ120" s="40"/>
      <c r="AR120" s="40"/>
      <c r="AS120" s="40"/>
      <c r="AT120" s="40"/>
      <c r="AU120" s="40"/>
      <c r="AV120" s="40"/>
      <c r="AW120" s="40"/>
      <c r="AX120" s="40"/>
      <c r="AY120" s="40"/>
      <c r="AZ120" s="40"/>
    </row>
    <row r="121" spans="1:52" s="72" customFormat="1" ht="76.5" customHeight="1">
      <c r="A121" s="147" t="s">
        <v>96</v>
      </c>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62"/>
      <c r="AN121" s="40"/>
      <c r="AO121" s="40"/>
      <c r="AP121" s="40"/>
      <c r="AQ121" s="40"/>
      <c r="AR121" s="40"/>
      <c r="AS121" s="40"/>
      <c r="AT121" s="40"/>
      <c r="AU121" s="40"/>
      <c r="AV121" s="40"/>
      <c r="AW121" s="40"/>
      <c r="AX121" s="40"/>
      <c r="AY121" s="40"/>
      <c r="AZ121" s="40"/>
    </row>
    <row r="122" spans="1:242" s="34" customFormat="1" ht="13.5" customHeight="1">
      <c r="A122" s="150" t="s">
        <v>31</v>
      </c>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21"/>
      <c r="AN122" s="40"/>
      <c r="AO122" s="40"/>
      <c r="AP122" s="40"/>
      <c r="AQ122" s="40"/>
      <c r="AR122" s="40"/>
      <c r="AS122" s="40"/>
      <c r="AT122" s="40"/>
      <c r="AU122" s="40"/>
      <c r="AV122" s="40"/>
      <c r="AW122" s="40"/>
      <c r="AX122" s="40"/>
      <c r="AY122" s="40"/>
      <c r="AZ122" s="40"/>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72"/>
      <c r="CU122" s="72"/>
      <c r="CV122" s="72"/>
      <c r="CW122" s="72"/>
      <c r="CX122" s="72"/>
      <c r="CY122" s="72"/>
      <c r="CZ122" s="72"/>
      <c r="DA122" s="72"/>
      <c r="DB122" s="72"/>
      <c r="DC122" s="72"/>
      <c r="DD122" s="72"/>
      <c r="DE122" s="72"/>
      <c r="DF122" s="72"/>
      <c r="DG122" s="72"/>
      <c r="DH122" s="72"/>
      <c r="DI122" s="72"/>
      <c r="DJ122" s="72"/>
      <c r="DK122" s="72"/>
      <c r="DL122" s="72"/>
      <c r="DM122" s="72"/>
      <c r="DN122" s="72"/>
      <c r="DO122" s="72"/>
      <c r="DP122" s="72"/>
      <c r="DQ122" s="72"/>
      <c r="DR122" s="72"/>
      <c r="DS122" s="72"/>
      <c r="DT122" s="72"/>
      <c r="DU122" s="72"/>
      <c r="DV122" s="72"/>
      <c r="DW122" s="72"/>
      <c r="DX122" s="72"/>
      <c r="DY122" s="72"/>
      <c r="DZ122" s="72"/>
      <c r="EA122" s="72"/>
      <c r="EB122" s="72"/>
      <c r="EC122" s="72"/>
      <c r="ED122" s="72"/>
      <c r="EE122" s="72"/>
      <c r="EF122" s="72"/>
      <c r="EG122" s="72"/>
      <c r="EH122" s="72"/>
      <c r="EI122" s="72"/>
      <c r="EJ122" s="72"/>
      <c r="EK122" s="72"/>
      <c r="EL122" s="72"/>
      <c r="EM122" s="72"/>
      <c r="EN122" s="72"/>
      <c r="EO122" s="72"/>
      <c r="EP122" s="72"/>
      <c r="EQ122" s="72"/>
      <c r="ER122" s="72"/>
      <c r="ES122" s="72"/>
      <c r="ET122" s="72"/>
      <c r="EU122" s="72"/>
      <c r="EV122" s="72"/>
      <c r="EW122" s="72"/>
      <c r="EX122" s="72"/>
      <c r="EY122" s="72"/>
      <c r="EZ122" s="72"/>
      <c r="FA122" s="72"/>
      <c r="FB122" s="72"/>
      <c r="FC122" s="72"/>
      <c r="FD122" s="72"/>
      <c r="FE122" s="72"/>
      <c r="FF122" s="72"/>
      <c r="FG122" s="72"/>
      <c r="FH122" s="72"/>
      <c r="FI122" s="72"/>
      <c r="FJ122" s="72"/>
      <c r="FK122" s="72"/>
      <c r="FL122" s="72"/>
      <c r="FM122" s="72"/>
      <c r="FN122" s="72"/>
      <c r="FO122" s="72"/>
      <c r="FP122" s="72"/>
      <c r="FQ122" s="72"/>
      <c r="FR122" s="72"/>
      <c r="FS122" s="72"/>
      <c r="FT122" s="72"/>
      <c r="FU122" s="72"/>
      <c r="FV122" s="72"/>
      <c r="FW122" s="72"/>
      <c r="FX122" s="72"/>
      <c r="FY122" s="72"/>
      <c r="FZ122" s="72"/>
      <c r="GA122" s="72"/>
      <c r="GB122" s="72"/>
      <c r="GC122" s="72"/>
      <c r="GD122" s="72"/>
      <c r="GE122" s="72"/>
      <c r="GF122" s="72"/>
      <c r="GG122" s="72"/>
      <c r="GH122" s="72"/>
      <c r="GI122" s="72"/>
      <c r="GJ122" s="72"/>
      <c r="GK122" s="72"/>
      <c r="GL122" s="72"/>
      <c r="GM122" s="72"/>
      <c r="GN122" s="72"/>
      <c r="GO122" s="72"/>
      <c r="GP122" s="72"/>
      <c r="GQ122" s="72"/>
      <c r="GR122" s="72"/>
      <c r="GS122" s="72"/>
      <c r="GT122" s="72"/>
      <c r="GU122" s="72"/>
      <c r="GV122" s="72"/>
      <c r="GW122" s="72"/>
      <c r="GX122" s="72"/>
      <c r="GY122" s="72"/>
      <c r="GZ122" s="72"/>
      <c r="HA122" s="72"/>
      <c r="HB122" s="72"/>
      <c r="HC122" s="72"/>
      <c r="HD122" s="72"/>
      <c r="HE122" s="72"/>
      <c r="HF122" s="72"/>
      <c r="HG122" s="72"/>
      <c r="HH122" s="72"/>
      <c r="HI122" s="72"/>
      <c r="HJ122" s="72"/>
      <c r="HK122" s="72"/>
      <c r="HL122" s="72"/>
      <c r="HM122" s="72"/>
      <c r="HN122" s="72"/>
      <c r="HO122" s="72"/>
      <c r="HP122" s="72"/>
      <c r="HQ122" s="72"/>
      <c r="HR122" s="72"/>
      <c r="HS122" s="72"/>
      <c r="HT122" s="72"/>
      <c r="HU122" s="72"/>
      <c r="HV122" s="72"/>
      <c r="HW122" s="72"/>
      <c r="HX122" s="72"/>
      <c r="HY122" s="72"/>
      <c r="HZ122" s="72"/>
      <c r="IA122" s="72"/>
      <c r="IB122" s="72"/>
      <c r="IC122" s="72"/>
      <c r="ID122" s="72"/>
      <c r="IE122" s="72"/>
      <c r="IF122" s="72"/>
      <c r="IG122" s="72"/>
      <c r="IH122" s="72"/>
    </row>
    <row r="123" spans="1:242" s="77" customFormat="1" ht="201" customHeight="1">
      <c r="A123" s="147" t="s">
        <v>221</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21"/>
      <c r="AN123" s="40"/>
      <c r="AO123" s="40"/>
      <c r="AP123" s="40"/>
      <c r="AQ123" s="40"/>
      <c r="AR123" s="40"/>
      <c r="AS123" s="40"/>
      <c r="AT123" s="40"/>
      <c r="AU123" s="40"/>
      <c r="AV123" s="40"/>
      <c r="AW123" s="40"/>
      <c r="AX123" s="40"/>
      <c r="AY123" s="40"/>
      <c r="AZ123" s="40"/>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c r="EO123" s="72"/>
      <c r="EP123" s="72"/>
      <c r="EQ123" s="72"/>
      <c r="ER123" s="72"/>
      <c r="ES123" s="72"/>
      <c r="ET123" s="72"/>
      <c r="EU123" s="72"/>
      <c r="EV123" s="72"/>
      <c r="EW123" s="72"/>
      <c r="EX123" s="72"/>
      <c r="EY123" s="72"/>
      <c r="EZ123" s="72"/>
      <c r="FA123" s="72"/>
      <c r="FB123" s="72"/>
      <c r="FC123" s="72"/>
      <c r="FD123" s="72"/>
      <c r="FE123" s="72"/>
      <c r="FF123" s="72"/>
      <c r="FG123" s="72"/>
      <c r="FH123" s="72"/>
      <c r="FI123" s="72"/>
      <c r="FJ123" s="72"/>
      <c r="FK123" s="72"/>
      <c r="FL123" s="72"/>
      <c r="FM123" s="72"/>
      <c r="FN123" s="72"/>
      <c r="FO123" s="72"/>
      <c r="FP123" s="72"/>
      <c r="FQ123" s="72"/>
      <c r="FR123" s="72"/>
      <c r="FS123" s="72"/>
      <c r="FT123" s="72"/>
      <c r="FU123" s="72"/>
      <c r="FV123" s="72"/>
      <c r="FW123" s="72"/>
      <c r="FX123" s="72"/>
      <c r="FY123" s="72"/>
      <c r="FZ123" s="72"/>
      <c r="GA123" s="72"/>
      <c r="GB123" s="72"/>
      <c r="GC123" s="72"/>
      <c r="GD123" s="72"/>
      <c r="GE123" s="72"/>
      <c r="GF123" s="72"/>
      <c r="GG123" s="72"/>
      <c r="GH123" s="72"/>
      <c r="GI123" s="72"/>
      <c r="GJ123" s="72"/>
      <c r="GK123" s="72"/>
      <c r="GL123" s="72"/>
      <c r="GM123" s="72"/>
      <c r="GN123" s="72"/>
      <c r="GO123" s="72"/>
      <c r="GP123" s="72"/>
      <c r="GQ123" s="72"/>
      <c r="GR123" s="72"/>
      <c r="GS123" s="72"/>
      <c r="GT123" s="72"/>
      <c r="GU123" s="72"/>
      <c r="GV123" s="72"/>
      <c r="GW123" s="72"/>
      <c r="GX123" s="72"/>
      <c r="GY123" s="72"/>
      <c r="GZ123" s="72"/>
      <c r="HA123" s="72"/>
      <c r="HB123" s="72"/>
      <c r="HC123" s="72"/>
      <c r="HD123" s="72"/>
      <c r="HE123" s="72"/>
      <c r="HF123" s="72"/>
      <c r="HG123" s="72"/>
      <c r="HH123" s="72"/>
      <c r="HI123" s="72"/>
      <c r="HJ123" s="72"/>
      <c r="HK123" s="72"/>
      <c r="HL123" s="72"/>
      <c r="HM123" s="72"/>
      <c r="HN123" s="72"/>
      <c r="HO123" s="72"/>
      <c r="HP123" s="72"/>
      <c r="HQ123" s="72"/>
      <c r="HR123" s="72"/>
      <c r="HS123" s="72"/>
      <c r="HT123" s="72"/>
      <c r="HU123" s="72"/>
      <c r="HV123" s="72"/>
      <c r="HW123" s="72"/>
      <c r="HX123" s="72"/>
      <c r="HY123" s="72"/>
      <c r="HZ123" s="72"/>
      <c r="IA123" s="72"/>
      <c r="IB123" s="72"/>
      <c r="IC123" s="72"/>
      <c r="ID123" s="72"/>
      <c r="IE123" s="72"/>
      <c r="IF123" s="72"/>
      <c r="IG123" s="72"/>
      <c r="IH123" s="72"/>
    </row>
    <row r="124" spans="1:242" s="34" customFormat="1" ht="15.75" customHeight="1">
      <c r="A124" s="154" t="s">
        <v>32</v>
      </c>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21"/>
      <c r="AN124" s="40"/>
      <c r="AO124" s="40"/>
      <c r="AP124" s="40"/>
      <c r="AQ124" s="40"/>
      <c r="AR124" s="40"/>
      <c r="AS124" s="40"/>
      <c r="AT124" s="40"/>
      <c r="AU124" s="40"/>
      <c r="AV124" s="40"/>
      <c r="AW124" s="40"/>
      <c r="AX124" s="40"/>
      <c r="AY124" s="40"/>
      <c r="AZ124" s="40"/>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c r="ED124" s="72"/>
      <c r="EE124" s="72"/>
      <c r="EF124" s="72"/>
      <c r="EG124" s="72"/>
      <c r="EH124" s="72"/>
      <c r="EI124" s="72"/>
      <c r="EJ124" s="72"/>
      <c r="EK124" s="72"/>
      <c r="EL124" s="72"/>
      <c r="EM124" s="72"/>
      <c r="EN124" s="72"/>
      <c r="EO124" s="72"/>
      <c r="EP124" s="72"/>
      <c r="EQ124" s="72"/>
      <c r="ER124" s="72"/>
      <c r="ES124" s="72"/>
      <c r="ET124" s="72"/>
      <c r="EU124" s="72"/>
      <c r="EV124" s="72"/>
      <c r="EW124" s="72"/>
      <c r="EX124" s="72"/>
      <c r="EY124" s="72"/>
      <c r="EZ124" s="72"/>
      <c r="FA124" s="72"/>
      <c r="FB124" s="72"/>
      <c r="FC124" s="72"/>
      <c r="FD124" s="72"/>
      <c r="FE124" s="72"/>
      <c r="FF124" s="72"/>
      <c r="FG124" s="72"/>
      <c r="FH124" s="72"/>
      <c r="FI124" s="72"/>
      <c r="FJ124" s="72"/>
      <c r="FK124" s="72"/>
      <c r="FL124" s="72"/>
      <c r="FM124" s="72"/>
      <c r="FN124" s="72"/>
      <c r="FO124" s="72"/>
      <c r="FP124" s="72"/>
      <c r="FQ124" s="72"/>
      <c r="FR124" s="72"/>
      <c r="FS124" s="72"/>
      <c r="FT124" s="72"/>
      <c r="FU124" s="72"/>
      <c r="FV124" s="72"/>
      <c r="FW124" s="72"/>
      <c r="FX124" s="72"/>
      <c r="FY124" s="72"/>
      <c r="FZ124" s="72"/>
      <c r="GA124" s="72"/>
      <c r="GB124" s="72"/>
      <c r="GC124" s="72"/>
      <c r="GD124" s="72"/>
      <c r="GE124" s="72"/>
      <c r="GF124" s="72"/>
      <c r="GG124" s="72"/>
      <c r="GH124" s="72"/>
      <c r="GI124" s="72"/>
      <c r="GJ124" s="72"/>
      <c r="GK124" s="72"/>
      <c r="GL124" s="72"/>
      <c r="GM124" s="72"/>
      <c r="GN124" s="72"/>
      <c r="GO124" s="72"/>
      <c r="GP124" s="72"/>
      <c r="GQ124" s="72"/>
      <c r="GR124" s="72"/>
      <c r="GS124" s="72"/>
      <c r="GT124" s="72"/>
      <c r="GU124" s="72"/>
      <c r="GV124" s="72"/>
      <c r="GW124" s="72"/>
      <c r="GX124" s="72"/>
      <c r="GY124" s="72"/>
      <c r="GZ124" s="72"/>
      <c r="HA124" s="72"/>
      <c r="HB124" s="72"/>
      <c r="HC124" s="72"/>
      <c r="HD124" s="72"/>
      <c r="HE124" s="72"/>
      <c r="HF124" s="72"/>
      <c r="HG124" s="72"/>
      <c r="HH124" s="72"/>
      <c r="HI124" s="72"/>
      <c r="HJ124" s="72"/>
      <c r="HK124" s="72"/>
      <c r="HL124" s="72"/>
      <c r="HM124" s="72"/>
      <c r="HN124" s="72"/>
      <c r="HO124" s="72"/>
      <c r="HP124" s="72"/>
      <c r="HQ124" s="72"/>
      <c r="HR124" s="72"/>
      <c r="HS124" s="72"/>
      <c r="HT124" s="72"/>
      <c r="HU124" s="72"/>
      <c r="HV124" s="72"/>
      <c r="HW124" s="72"/>
      <c r="HX124" s="72"/>
      <c r="HY124" s="72"/>
      <c r="HZ124" s="72"/>
      <c r="IA124" s="72"/>
      <c r="IB124" s="72"/>
      <c r="IC124" s="72"/>
      <c r="ID124" s="72"/>
      <c r="IE124" s="72"/>
      <c r="IF124" s="72"/>
      <c r="IG124" s="72"/>
      <c r="IH124" s="72"/>
    </row>
    <row r="125" spans="1:55" s="34" customFormat="1" ht="13.5" customHeight="1">
      <c r="A125" s="151" t="s">
        <v>34</v>
      </c>
      <c r="B125" s="151"/>
      <c r="C125" s="151"/>
      <c r="D125" s="151"/>
      <c r="E125" s="151"/>
      <c r="F125" s="151"/>
      <c r="G125" s="151"/>
      <c r="H125" s="151"/>
      <c r="I125" s="151"/>
      <c r="J125" s="151"/>
      <c r="K125" s="151"/>
      <c r="L125" s="151"/>
      <c r="M125" s="151"/>
      <c r="N125" s="151"/>
      <c r="O125" s="151"/>
      <c r="P125" s="151"/>
      <c r="Q125" s="151"/>
      <c r="R125" s="151"/>
      <c r="S125" s="151"/>
      <c r="T125" s="151" t="s">
        <v>33</v>
      </c>
      <c r="U125" s="151"/>
      <c r="V125" s="151"/>
      <c r="W125" s="151"/>
      <c r="X125" s="151"/>
      <c r="Y125" s="151"/>
      <c r="Z125" s="151"/>
      <c r="AA125" s="151"/>
      <c r="AB125" s="151"/>
      <c r="AC125" s="151"/>
      <c r="AD125" s="151"/>
      <c r="AE125" s="151"/>
      <c r="AF125" s="151"/>
      <c r="AG125" s="151"/>
      <c r="AH125" s="151"/>
      <c r="AI125" s="151"/>
      <c r="AJ125" s="151"/>
      <c r="AK125" s="151"/>
      <c r="AL125" s="151"/>
      <c r="AM125" s="21"/>
      <c r="AN125" s="40"/>
      <c r="AO125" s="40"/>
      <c r="AP125" s="40"/>
      <c r="AQ125" s="40"/>
      <c r="AR125" s="40"/>
      <c r="AS125" s="40"/>
      <c r="AT125" s="40"/>
      <c r="AU125" s="40"/>
      <c r="AV125" s="40"/>
      <c r="AW125" s="40"/>
      <c r="AX125" s="40"/>
      <c r="AY125" s="40"/>
      <c r="AZ125" s="40"/>
      <c r="BA125" s="72"/>
      <c r="BB125" s="72"/>
      <c r="BC125" s="72"/>
    </row>
    <row r="126" spans="1:242" s="34" customFormat="1" ht="24" customHeight="1">
      <c r="A126" s="146">
        <f>A63</f>
        <v>0</v>
      </c>
      <c r="B126" s="146"/>
      <c r="C126" s="146"/>
      <c r="D126" s="146"/>
      <c r="E126" s="146"/>
      <c r="F126" s="146"/>
      <c r="G126" s="146"/>
      <c r="H126" s="146"/>
      <c r="I126" s="146"/>
      <c r="J126" s="146"/>
      <c r="K126" s="146"/>
      <c r="L126" s="146"/>
      <c r="M126" s="146"/>
      <c r="N126" s="146"/>
      <c r="O126" s="146"/>
      <c r="P126" s="146"/>
      <c r="Q126" s="146"/>
      <c r="R126" s="47"/>
      <c r="S126" s="52"/>
      <c r="T126" s="175" t="str">
        <f>VLOOKUP($W$6,$BA$1:$BG$26,2,0)</f>
        <v>Витебское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v>
      </c>
      <c r="U126" s="175"/>
      <c r="V126" s="175"/>
      <c r="W126" s="175"/>
      <c r="X126" s="175"/>
      <c r="Y126" s="175"/>
      <c r="Z126" s="175"/>
      <c r="AA126" s="175"/>
      <c r="AB126" s="175"/>
      <c r="AC126" s="175"/>
      <c r="AD126" s="175"/>
      <c r="AE126" s="175"/>
      <c r="AF126" s="175"/>
      <c r="AG126" s="175"/>
      <c r="AH126" s="175"/>
      <c r="AI126" s="175"/>
      <c r="AJ126" s="175"/>
      <c r="AK126" s="175"/>
      <c r="AL126" s="175"/>
      <c r="AM126" s="48"/>
      <c r="AN126" s="40"/>
      <c r="AO126" s="40"/>
      <c r="AP126" s="40"/>
      <c r="AQ126" s="40"/>
      <c r="AR126" s="40"/>
      <c r="AS126" s="40"/>
      <c r="AT126" s="40"/>
      <c r="AU126" s="40"/>
      <c r="AV126" s="40"/>
      <c r="AW126" s="40"/>
      <c r="AX126" s="40"/>
      <c r="AY126" s="40"/>
      <c r="AZ126" s="40"/>
      <c r="BA126" s="72"/>
      <c r="BB126" s="72"/>
      <c r="BC126" s="72"/>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FI126" s="77"/>
      <c r="FJ126" s="77"/>
      <c r="FK126" s="77"/>
      <c r="FL126" s="77"/>
      <c r="FM126" s="77"/>
      <c r="FN126" s="77"/>
      <c r="FO126" s="77"/>
      <c r="FP126" s="77"/>
      <c r="FQ126" s="77"/>
      <c r="FR126" s="77"/>
      <c r="FS126" s="77"/>
      <c r="FT126" s="77"/>
      <c r="FU126" s="77"/>
      <c r="FV126" s="77"/>
      <c r="FW126" s="77"/>
      <c r="FX126" s="77"/>
      <c r="FY126" s="77"/>
      <c r="FZ126" s="77"/>
      <c r="GA126" s="77"/>
      <c r="GB126" s="77"/>
      <c r="GC126" s="77"/>
      <c r="GD126" s="77"/>
      <c r="GE126" s="77"/>
      <c r="GF126" s="77"/>
      <c r="GG126" s="77"/>
      <c r="GH126" s="77"/>
      <c r="GI126" s="77"/>
      <c r="GJ126" s="77"/>
      <c r="GK126" s="77"/>
      <c r="GL126" s="77"/>
      <c r="GM126" s="77"/>
      <c r="GN126" s="77"/>
      <c r="GO126" s="77"/>
      <c r="GP126" s="77"/>
      <c r="GQ126" s="77"/>
      <c r="GR126" s="77"/>
      <c r="GS126" s="77"/>
      <c r="GT126" s="77"/>
      <c r="GU126" s="77"/>
      <c r="GV126" s="77"/>
      <c r="GW126" s="77"/>
      <c r="GX126" s="77"/>
      <c r="GY126" s="77"/>
      <c r="GZ126" s="77"/>
      <c r="HA126" s="77"/>
      <c r="HB126" s="77"/>
      <c r="HC126" s="77"/>
      <c r="HD126" s="77"/>
      <c r="HE126" s="77"/>
      <c r="HF126" s="77"/>
      <c r="HG126" s="77"/>
      <c r="HH126" s="77"/>
      <c r="HI126" s="77"/>
      <c r="HJ126" s="77"/>
      <c r="HK126" s="77"/>
      <c r="HL126" s="77"/>
      <c r="HM126" s="77"/>
      <c r="HN126" s="77"/>
      <c r="HO126" s="77"/>
      <c r="HP126" s="77"/>
      <c r="HQ126" s="77"/>
      <c r="HR126" s="77"/>
      <c r="HS126" s="77"/>
      <c r="HT126" s="77"/>
      <c r="HU126" s="77"/>
      <c r="HV126" s="77"/>
      <c r="HW126" s="77"/>
      <c r="HX126" s="77"/>
      <c r="HY126" s="77"/>
      <c r="HZ126" s="77"/>
      <c r="IA126" s="77"/>
      <c r="IB126" s="77"/>
      <c r="IC126" s="77"/>
      <c r="ID126" s="77"/>
      <c r="IE126" s="77"/>
      <c r="IF126" s="77"/>
      <c r="IG126" s="77"/>
      <c r="IH126" s="77"/>
    </row>
    <row r="127" spans="1:52" s="34" customFormat="1" ht="9" customHeight="1">
      <c r="A127" s="176" t="s">
        <v>42</v>
      </c>
      <c r="B127" s="176"/>
      <c r="C127" s="176"/>
      <c r="D127" s="176"/>
      <c r="E127" s="176"/>
      <c r="F127" s="176"/>
      <c r="G127" s="176"/>
      <c r="H127" s="176"/>
      <c r="I127" s="176"/>
      <c r="J127" s="176"/>
      <c r="K127" s="176"/>
      <c r="L127" s="47"/>
      <c r="M127" s="47"/>
      <c r="N127" s="47"/>
      <c r="O127" s="47"/>
      <c r="P127" s="47"/>
      <c r="Q127" s="47"/>
      <c r="R127" s="48"/>
      <c r="S127" s="52"/>
      <c r="T127" s="175"/>
      <c r="U127" s="175"/>
      <c r="V127" s="175"/>
      <c r="W127" s="175"/>
      <c r="X127" s="175"/>
      <c r="Y127" s="175"/>
      <c r="Z127" s="175"/>
      <c r="AA127" s="175"/>
      <c r="AB127" s="175"/>
      <c r="AC127" s="175"/>
      <c r="AD127" s="175"/>
      <c r="AE127" s="175"/>
      <c r="AF127" s="175"/>
      <c r="AG127" s="175"/>
      <c r="AH127" s="175"/>
      <c r="AI127" s="175"/>
      <c r="AJ127" s="175"/>
      <c r="AK127" s="175"/>
      <c r="AL127" s="175"/>
      <c r="AM127" s="48"/>
      <c r="AN127" s="40"/>
      <c r="AO127" s="40"/>
      <c r="AP127" s="40"/>
      <c r="AQ127" s="40"/>
      <c r="AR127" s="40"/>
      <c r="AS127" s="40"/>
      <c r="AT127" s="40"/>
      <c r="AU127" s="40"/>
      <c r="AV127" s="40"/>
      <c r="AW127" s="40"/>
      <c r="AX127" s="40"/>
      <c r="AY127" s="40"/>
      <c r="AZ127" s="40"/>
    </row>
    <row r="128" spans="1:55" s="34" customFormat="1" ht="13.5" customHeight="1">
      <c r="A128" s="146" t="s">
        <v>37</v>
      </c>
      <c r="B128" s="146"/>
      <c r="C128" s="146"/>
      <c r="D128" s="146"/>
      <c r="E128" s="146"/>
      <c r="F128" s="146"/>
      <c r="G128" s="146"/>
      <c r="H128" s="146"/>
      <c r="I128" s="146"/>
      <c r="J128" s="146"/>
      <c r="K128" s="146"/>
      <c r="L128" s="146"/>
      <c r="M128" s="146"/>
      <c r="N128" s="146"/>
      <c r="O128" s="146"/>
      <c r="P128" s="146"/>
      <c r="Q128" s="146"/>
      <c r="R128" s="48"/>
      <c r="S128" s="52"/>
      <c r="T128" s="175"/>
      <c r="U128" s="175"/>
      <c r="V128" s="175"/>
      <c r="W128" s="175"/>
      <c r="X128" s="175"/>
      <c r="Y128" s="175"/>
      <c r="Z128" s="175"/>
      <c r="AA128" s="175"/>
      <c r="AB128" s="175"/>
      <c r="AC128" s="175"/>
      <c r="AD128" s="175"/>
      <c r="AE128" s="175"/>
      <c r="AF128" s="175"/>
      <c r="AG128" s="175"/>
      <c r="AH128" s="175"/>
      <c r="AI128" s="175"/>
      <c r="AJ128" s="175"/>
      <c r="AK128" s="175"/>
      <c r="AL128" s="175"/>
      <c r="AM128" s="21"/>
      <c r="AN128" s="40"/>
      <c r="AO128" s="40"/>
      <c r="AP128" s="40"/>
      <c r="AQ128" s="40"/>
      <c r="AR128" s="40"/>
      <c r="AS128" s="40"/>
      <c r="AT128" s="40"/>
      <c r="AU128" s="40"/>
      <c r="AV128" s="40"/>
      <c r="AW128" s="40"/>
      <c r="AX128" s="40"/>
      <c r="AY128" s="40"/>
      <c r="AZ128" s="40"/>
      <c r="BA128" s="77"/>
      <c r="BB128" s="77"/>
      <c r="BC128" s="77"/>
    </row>
    <row r="129" spans="1:52" s="34" customFormat="1" ht="27.75" customHeight="1">
      <c r="A129" s="146">
        <f>B46</f>
        <v>0</v>
      </c>
      <c r="B129" s="146"/>
      <c r="C129" s="146"/>
      <c r="D129" s="146"/>
      <c r="E129" s="146"/>
      <c r="F129" s="146"/>
      <c r="G129" s="146"/>
      <c r="H129" s="146"/>
      <c r="I129" s="146"/>
      <c r="J129" s="146"/>
      <c r="K129" s="146"/>
      <c r="L129" s="146"/>
      <c r="M129" s="146"/>
      <c r="N129" s="146"/>
      <c r="O129" s="146"/>
      <c r="P129" s="146"/>
      <c r="Q129" s="146"/>
      <c r="R129" s="48"/>
      <c r="S129" s="52"/>
      <c r="T129" s="175"/>
      <c r="U129" s="175"/>
      <c r="V129" s="175"/>
      <c r="W129" s="175"/>
      <c r="X129" s="175"/>
      <c r="Y129" s="175"/>
      <c r="Z129" s="175"/>
      <c r="AA129" s="175"/>
      <c r="AB129" s="175"/>
      <c r="AC129" s="175"/>
      <c r="AD129" s="175"/>
      <c r="AE129" s="175"/>
      <c r="AF129" s="175"/>
      <c r="AG129" s="175"/>
      <c r="AH129" s="175"/>
      <c r="AI129" s="175"/>
      <c r="AJ129" s="175"/>
      <c r="AK129" s="175"/>
      <c r="AL129" s="175"/>
      <c r="AM129" s="21"/>
      <c r="AN129" s="40"/>
      <c r="AO129" s="40"/>
      <c r="AP129" s="40"/>
      <c r="AQ129" s="40"/>
      <c r="AR129" s="40"/>
      <c r="AS129" s="40"/>
      <c r="AT129" s="40"/>
      <c r="AU129" s="40"/>
      <c r="AV129" s="40"/>
      <c r="AW129" s="40"/>
      <c r="AX129" s="40"/>
      <c r="AY129" s="40"/>
      <c r="AZ129" s="40"/>
    </row>
    <row r="130" spans="1:52" s="34" customFormat="1" ht="18" customHeight="1">
      <c r="A130" s="146" t="s">
        <v>39</v>
      </c>
      <c r="B130" s="146"/>
      <c r="C130" s="146"/>
      <c r="D130" s="146"/>
      <c r="E130" s="146"/>
      <c r="F130" s="146"/>
      <c r="G130" s="146"/>
      <c r="H130" s="146"/>
      <c r="I130" s="146"/>
      <c r="J130" s="146"/>
      <c r="K130" s="146"/>
      <c r="L130" s="146"/>
      <c r="M130" s="146"/>
      <c r="N130" s="146"/>
      <c r="O130" s="146"/>
      <c r="P130" s="146"/>
      <c r="Q130" s="146"/>
      <c r="R130" s="63"/>
      <c r="S130" s="52"/>
      <c r="T130" s="175"/>
      <c r="U130" s="175"/>
      <c r="V130" s="175"/>
      <c r="W130" s="175"/>
      <c r="X130" s="175"/>
      <c r="Y130" s="175"/>
      <c r="Z130" s="175"/>
      <c r="AA130" s="175"/>
      <c r="AB130" s="175"/>
      <c r="AC130" s="175"/>
      <c r="AD130" s="175"/>
      <c r="AE130" s="175"/>
      <c r="AF130" s="175"/>
      <c r="AG130" s="175"/>
      <c r="AH130" s="175"/>
      <c r="AI130" s="175"/>
      <c r="AJ130" s="175"/>
      <c r="AK130" s="175"/>
      <c r="AL130" s="175"/>
      <c r="AM130" s="51"/>
      <c r="AN130" s="40"/>
      <c r="AO130" s="40"/>
      <c r="AP130" s="40"/>
      <c r="AQ130" s="40"/>
      <c r="AR130" s="40"/>
      <c r="AS130" s="40"/>
      <c r="AT130" s="40"/>
      <c r="AU130" s="40"/>
      <c r="AV130" s="40"/>
      <c r="AW130" s="40"/>
      <c r="AX130" s="40"/>
      <c r="AY130" s="40"/>
      <c r="AZ130" s="40"/>
    </row>
    <row r="131" spans="1:52" s="34" customFormat="1" ht="54.75" customHeight="1">
      <c r="A131" s="146">
        <f>B48</f>
        <v>0</v>
      </c>
      <c r="B131" s="146"/>
      <c r="C131" s="146"/>
      <c r="D131" s="146"/>
      <c r="E131" s="146"/>
      <c r="F131" s="146"/>
      <c r="G131" s="146"/>
      <c r="H131" s="146"/>
      <c r="I131" s="146"/>
      <c r="J131" s="146"/>
      <c r="K131" s="146"/>
      <c r="L131" s="146"/>
      <c r="M131" s="146"/>
      <c r="N131" s="146"/>
      <c r="O131" s="146"/>
      <c r="P131" s="146"/>
      <c r="Q131" s="146"/>
      <c r="R131" s="49"/>
      <c r="S131" s="51"/>
      <c r="T131" s="175"/>
      <c r="U131" s="175"/>
      <c r="V131" s="175"/>
      <c r="W131" s="175"/>
      <c r="X131" s="175"/>
      <c r="Y131" s="175"/>
      <c r="Z131" s="175"/>
      <c r="AA131" s="175"/>
      <c r="AB131" s="175"/>
      <c r="AC131" s="175"/>
      <c r="AD131" s="175"/>
      <c r="AE131" s="175"/>
      <c r="AF131" s="175"/>
      <c r="AG131" s="175"/>
      <c r="AH131" s="175"/>
      <c r="AI131" s="175"/>
      <c r="AJ131" s="175"/>
      <c r="AK131" s="175"/>
      <c r="AL131" s="175"/>
      <c r="AM131" s="49"/>
      <c r="AN131" s="40"/>
      <c r="AO131" s="40"/>
      <c r="AP131" s="40"/>
      <c r="AQ131" s="40"/>
      <c r="AR131" s="40"/>
      <c r="AS131" s="40"/>
      <c r="AT131" s="40"/>
      <c r="AU131" s="40"/>
      <c r="AV131" s="40"/>
      <c r="AW131" s="40"/>
      <c r="AX131" s="40"/>
      <c r="AY131" s="40"/>
      <c r="AZ131" s="40"/>
    </row>
    <row r="132" spans="1:242" s="69" customFormat="1" ht="13.5" customHeight="1">
      <c r="A132" s="146"/>
      <c r="B132" s="146"/>
      <c r="C132" s="146"/>
      <c r="D132" s="146"/>
      <c r="E132" s="146"/>
      <c r="F132" s="146"/>
      <c r="G132" s="146"/>
      <c r="H132" s="146"/>
      <c r="I132" s="146"/>
      <c r="J132" s="146"/>
      <c r="K132" s="146"/>
      <c r="L132" s="146"/>
      <c r="M132" s="146"/>
      <c r="N132" s="146"/>
      <c r="O132" s="146"/>
      <c r="P132" s="146"/>
      <c r="Q132" s="146"/>
      <c r="R132" s="48"/>
      <c r="S132" s="52"/>
      <c r="T132" s="175"/>
      <c r="U132" s="175"/>
      <c r="V132" s="175"/>
      <c r="W132" s="175"/>
      <c r="X132" s="175"/>
      <c r="Y132" s="175"/>
      <c r="Z132" s="175"/>
      <c r="AA132" s="175"/>
      <c r="AB132" s="175"/>
      <c r="AC132" s="175"/>
      <c r="AD132" s="175"/>
      <c r="AE132" s="175"/>
      <c r="AF132" s="175"/>
      <c r="AG132" s="175"/>
      <c r="AH132" s="175"/>
      <c r="AI132" s="175"/>
      <c r="AJ132" s="175"/>
      <c r="AK132" s="175"/>
      <c r="AL132" s="175"/>
      <c r="AM132" s="21"/>
      <c r="AN132" s="40"/>
      <c r="AO132" s="40"/>
      <c r="AP132" s="40"/>
      <c r="AQ132" s="40"/>
      <c r="AR132" s="40"/>
      <c r="AS132" s="40"/>
      <c r="AT132" s="40"/>
      <c r="AU132" s="40"/>
      <c r="AV132" s="40"/>
      <c r="AW132" s="40"/>
      <c r="AX132" s="40"/>
      <c r="AY132" s="40"/>
      <c r="AZ132" s="40"/>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c r="EV132" s="34"/>
      <c r="EW132" s="34"/>
      <c r="EX132" s="34"/>
      <c r="EY132" s="34"/>
      <c r="EZ132" s="34"/>
      <c r="FA132" s="34"/>
      <c r="FB132" s="34"/>
      <c r="FC132" s="34"/>
      <c r="FD132" s="34"/>
      <c r="FE132" s="34"/>
      <c r="FF132" s="34"/>
      <c r="FG132" s="34"/>
      <c r="FH132" s="34"/>
      <c r="FI132" s="34"/>
      <c r="FJ132" s="34"/>
      <c r="FK132" s="34"/>
      <c r="FL132" s="34"/>
      <c r="FM132" s="34"/>
      <c r="FN132" s="34"/>
      <c r="FO132" s="34"/>
      <c r="FP132" s="34"/>
      <c r="FQ132" s="34"/>
      <c r="FR132" s="34"/>
      <c r="FS132" s="34"/>
      <c r="FT132" s="34"/>
      <c r="FU132" s="34"/>
      <c r="FV132" s="34"/>
      <c r="FW132" s="34"/>
      <c r="FX132" s="34"/>
      <c r="FY132" s="34"/>
      <c r="FZ132" s="34"/>
      <c r="GA132" s="34"/>
      <c r="GB132" s="34"/>
      <c r="GC132" s="34"/>
      <c r="GD132" s="34"/>
      <c r="GE132" s="34"/>
      <c r="GF132" s="34"/>
      <c r="GG132" s="34"/>
      <c r="GH132" s="34"/>
      <c r="GI132" s="34"/>
      <c r="GJ132" s="34"/>
      <c r="GK132" s="34"/>
      <c r="GL132" s="34"/>
      <c r="GM132" s="34"/>
      <c r="GN132" s="34"/>
      <c r="GO132" s="34"/>
      <c r="GP132" s="34"/>
      <c r="GQ132" s="34"/>
      <c r="GR132" s="34"/>
      <c r="GS132" s="34"/>
      <c r="GT132" s="34"/>
      <c r="GU132" s="34"/>
      <c r="GV132" s="34"/>
      <c r="GW132" s="34"/>
      <c r="GX132" s="34"/>
      <c r="GY132" s="34"/>
      <c r="GZ132" s="34"/>
      <c r="HA132" s="34"/>
      <c r="HB132" s="34"/>
      <c r="HC132" s="34"/>
      <c r="HD132" s="34"/>
      <c r="HE132" s="34"/>
      <c r="HF132" s="34"/>
      <c r="HG132" s="34"/>
      <c r="HH132" s="34"/>
      <c r="HI132" s="34"/>
      <c r="HJ132" s="34"/>
      <c r="HK132" s="34"/>
      <c r="HL132" s="34"/>
      <c r="HM132" s="34"/>
      <c r="HN132" s="34"/>
      <c r="HO132" s="34"/>
      <c r="HP132" s="34"/>
      <c r="HQ132" s="34"/>
      <c r="HR132" s="34"/>
      <c r="HS132" s="34"/>
      <c r="HT132" s="34"/>
      <c r="HU132" s="34"/>
      <c r="HV132" s="34"/>
      <c r="HW132" s="34"/>
      <c r="HX132" s="34"/>
      <c r="HY132" s="34"/>
      <c r="HZ132" s="34"/>
      <c r="IA132" s="34"/>
      <c r="IB132" s="34"/>
      <c r="IC132" s="34"/>
      <c r="ID132" s="34"/>
      <c r="IE132" s="34"/>
      <c r="IF132" s="34"/>
      <c r="IG132" s="34"/>
      <c r="IH132" s="34"/>
    </row>
    <row r="133" spans="1:52" s="34" customFormat="1" ht="13.5" customHeight="1">
      <c r="A133" s="146"/>
      <c r="B133" s="146"/>
      <c r="C133" s="146"/>
      <c r="D133" s="146"/>
      <c r="E133" s="146"/>
      <c r="F133" s="146"/>
      <c r="G133" s="146"/>
      <c r="H133" s="146"/>
      <c r="I133" s="146"/>
      <c r="J133" s="146"/>
      <c r="K133" s="146"/>
      <c r="L133" s="146"/>
      <c r="M133" s="146"/>
      <c r="N133" s="146"/>
      <c r="O133" s="146"/>
      <c r="P133" s="146"/>
      <c r="Q133" s="146"/>
      <c r="R133" s="48"/>
      <c r="S133" s="52"/>
      <c r="T133" s="175"/>
      <c r="U133" s="175"/>
      <c r="V133" s="175"/>
      <c r="W133" s="175"/>
      <c r="X133" s="175"/>
      <c r="Y133" s="175"/>
      <c r="Z133" s="175"/>
      <c r="AA133" s="175"/>
      <c r="AB133" s="175"/>
      <c r="AC133" s="175"/>
      <c r="AD133" s="175"/>
      <c r="AE133" s="175"/>
      <c r="AF133" s="175"/>
      <c r="AG133" s="175"/>
      <c r="AH133" s="175"/>
      <c r="AI133" s="175"/>
      <c r="AJ133" s="175"/>
      <c r="AK133" s="175"/>
      <c r="AL133" s="175"/>
      <c r="AM133" s="21"/>
      <c r="AN133" s="40"/>
      <c r="AO133" s="40"/>
      <c r="AP133" s="40"/>
      <c r="AQ133" s="40"/>
      <c r="AR133" s="40"/>
      <c r="AS133" s="40"/>
      <c r="AT133" s="40"/>
      <c r="AU133" s="40"/>
      <c r="AV133" s="40"/>
      <c r="AW133" s="40"/>
      <c r="AX133" s="40"/>
      <c r="AY133" s="40"/>
      <c r="AZ133" s="40"/>
    </row>
    <row r="134" spans="1:52" s="34" customFormat="1" ht="3" customHeight="1">
      <c r="A134" s="146"/>
      <c r="B134" s="146"/>
      <c r="C134" s="146"/>
      <c r="D134" s="146"/>
      <c r="E134" s="146"/>
      <c r="F134" s="146"/>
      <c r="G134" s="146"/>
      <c r="H134" s="146"/>
      <c r="I134" s="146"/>
      <c r="J134" s="146"/>
      <c r="K134" s="146"/>
      <c r="L134" s="146"/>
      <c r="M134" s="146"/>
      <c r="N134" s="146"/>
      <c r="O134" s="146"/>
      <c r="P134" s="146"/>
      <c r="Q134" s="146"/>
      <c r="R134" s="48"/>
      <c r="S134" s="52"/>
      <c r="T134" s="175"/>
      <c r="U134" s="175"/>
      <c r="V134" s="175"/>
      <c r="W134" s="175"/>
      <c r="X134" s="175"/>
      <c r="Y134" s="175"/>
      <c r="Z134" s="175"/>
      <c r="AA134" s="175"/>
      <c r="AB134" s="175"/>
      <c r="AC134" s="175"/>
      <c r="AD134" s="175"/>
      <c r="AE134" s="175"/>
      <c r="AF134" s="175"/>
      <c r="AG134" s="175"/>
      <c r="AH134" s="175"/>
      <c r="AI134" s="175"/>
      <c r="AJ134" s="175"/>
      <c r="AK134" s="175"/>
      <c r="AL134" s="175"/>
      <c r="AM134" s="21"/>
      <c r="AN134" s="40"/>
      <c r="AO134" s="40"/>
      <c r="AP134" s="40"/>
      <c r="AQ134" s="40"/>
      <c r="AR134" s="40"/>
      <c r="AS134" s="40"/>
      <c r="AT134" s="40"/>
      <c r="AU134" s="40"/>
      <c r="AV134" s="40"/>
      <c r="AW134" s="40"/>
      <c r="AX134" s="40"/>
      <c r="AY134" s="40"/>
      <c r="AZ134" s="40"/>
    </row>
    <row r="135" spans="1:52" s="34" customFormat="1" ht="9.75" customHeight="1">
      <c r="A135" s="181"/>
      <c r="B135" s="181"/>
      <c r="C135" s="181"/>
      <c r="D135" s="181"/>
      <c r="E135" s="181"/>
      <c r="F135" s="181"/>
      <c r="G135" s="181"/>
      <c r="H135" s="181"/>
      <c r="I135" s="181"/>
      <c r="J135" s="181"/>
      <c r="K135" s="181"/>
      <c r="L135" s="181"/>
      <c r="M135" s="181"/>
      <c r="N135" s="181"/>
      <c r="O135" s="181"/>
      <c r="P135" s="181"/>
      <c r="Q135" s="181"/>
      <c r="R135" s="48"/>
      <c r="S135" s="21"/>
      <c r="T135" s="52"/>
      <c r="U135" s="52"/>
      <c r="V135" s="52"/>
      <c r="W135" s="52"/>
      <c r="X135" s="52"/>
      <c r="Y135" s="52"/>
      <c r="Z135" s="52"/>
      <c r="AA135" s="52"/>
      <c r="AB135" s="52"/>
      <c r="AC135" s="52"/>
      <c r="AD135" s="52"/>
      <c r="AE135" s="52"/>
      <c r="AF135" s="52"/>
      <c r="AG135" s="52"/>
      <c r="AH135" s="52"/>
      <c r="AI135" s="52"/>
      <c r="AJ135" s="52"/>
      <c r="AK135" s="52"/>
      <c r="AL135" s="52"/>
      <c r="AM135" s="21"/>
      <c r="AN135" s="40"/>
      <c r="AO135" s="40"/>
      <c r="AP135" s="40"/>
      <c r="AQ135" s="40"/>
      <c r="AR135" s="40"/>
      <c r="AS135" s="40"/>
      <c r="AT135" s="40"/>
      <c r="AU135" s="40"/>
      <c r="AV135" s="40"/>
      <c r="AW135" s="40"/>
      <c r="AX135" s="40"/>
      <c r="AY135" s="40"/>
      <c r="AZ135" s="40"/>
    </row>
    <row r="136" spans="1:52" s="34" customFormat="1" ht="23.25" customHeight="1">
      <c r="A136" s="173"/>
      <c r="B136" s="173"/>
      <c r="C136" s="173"/>
      <c r="D136" s="173"/>
      <c r="E136" s="173"/>
      <c r="F136" s="173"/>
      <c r="G136" s="173"/>
      <c r="H136" s="173"/>
      <c r="I136" s="173"/>
      <c r="J136" s="173"/>
      <c r="K136" s="173"/>
      <c r="L136" s="173"/>
      <c r="M136" s="173"/>
      <c r="N136" s="173"/>
      <c r="O136" s="173"/>
      <c r="P136" s="173"/>
      <c r="Q136" s="173"/>
      <c r="R136" s="21"/>
      <c r="S136" s="21"/>
      <c r="T136" s="175" t="str">
        <f>VLOOKUP($W$6,$BA$1:$BG$26,6,0)</f>
        <v>Начальник Витебского областного 
управления Госпромнадзора
___________________________ В.И.Чекан</v>
      </c>
      <c r="U136" s="175"/>
      <c r="V136" s="175"/>
      <c r="W136" s="175"/>
      <c r="X136" s="175"/>
      <c r="Y136" s="175"/>
      <c r="Z136" s="175"/>
      <c r="AA136" s="175"/>
      <c r="AB136" s="175"/>
      <c r="AC136" s="175"/>
      <c r="AD136" s="175"/>
      <c r="AE136" s="175"/>
      <c r="AF136" s="175"/>
      <c r="AG136" s="175"/>
      <c r="AH136" s="175"/>
      <c r="AI136" s="175"/>
      <c r="AJ136" s="175"/>
      <c r="AK136" s="175"/>
      <c r="AL136" s="52"/>
      <c r="AM136" s="21"/>
      <c r="AN136" s="40"/>
      <c r="AO136" s="40"/>
      <c r="AP136" s="40"/>
      <c r="AQ136" s="40"/>
      <c r="AR136" s="40"/>
      <c r="AS136" s="40"/>
      <c r="AT136" s="40"/>
      <c r="AU136" s="40"/>
      <c r="AV136" s="40"/>
      <c r="AW136" s="40"/>
      <c r="AX136" s="40"/>
      <c r="AY136" s="40"/>
      <c r="AZ136" s="40"/>
    </row>
    <row r="137" spans="1:52" s="34" customFormat="1" ht="7.5" customHeight="1">
      <c r="A137" s="42"/>
      <c r="B137" s="23" t="s">
        <v>35</v>
      </c>
      <c r="C137" s="21"/>
      <c r="D137" s="21"/>
      <c r="E137" s="21"/>
      <c r="F137" s="21"/>
      <c r="G137" s="21"/>
      <c r="H137" s="21"/>
      <c r="I137" s="21"/>
      <c r="J137" s="21"/>
      <c r="K137" s="21"/>
      <c r="L137" s="21"/>
      <c r="M137" s="21"/>
      <c r="N137" s="21"/>
      <c r="O137" s="21"/>
      <c r="P137" s="21"/>
      <c r="Q137" s="21"/>
      <c r="R137" s="21"/>
      <c r="S137" s="21"/>
      <c r="T137" s="175"/>
      <c r="U137" s="175"/>
      <c r="V137" s="175"/>
      <c r="W137" s="175"/>
      <c r="X137" s="175"/>
      <c r="Y137" s="175"/>
      <c r="Z137" s="175"/>
      <c r="AA137" s="175"/>
      <c r="AB137" s="175"/>
      <c r="AC137" s="175"/>
      <c r="AD137" s="175"/>
      <c r="AE137" s="175"/>
      <c r="AF137" s="175"/>
      <c r="AG137" s="175"/>
      <c r="AH137" s="175"/>
      <c r="AI137" s="175"/>
      <c r="AJ137" s="175"/>
      <c r="AK137" s="175"/>
      <c r="AL137" s="52"/>
      <c r="AM137" s="21"/>
      <c r="AN137" s="40"/>
      <c r="AO137" s="40"/>
      <c r="AP137" s="40"/>
      <c r="AQ137" s="40"/>
      <c r="AR137" s="40"/>
      <c r="AS137" s="40"/>
      <c r="AT137" s="40"/>
      <c r="AU137" s="40"/>
      <c r="AV137" s="40"/>
      <c r="AW137" s="40"/>
      <c r="AX137" s="40"/>
      <c r="AY137" s="40"/>
      <c r="AZ137" s="40"/>
    </row>
    <row r="138" spans="1:52" s="34" customFormat="1" ht="33.75" customHeight="1">
      <c r="A138" s="174"/>
      <c r="B138" s="174"/>
      <c r="C138" s="174"/>
      <c r="D138" s="174"/>
      <c r="E138" s="174"/>
      <c r="F138" s="174"/>
      <c r="G138" s="174"/>
      <c r="H138" s="21"/>
      <c r="I138" s="21"/>
      <c r="J138" s="21"/>
      <c r="K138" s="173"/>
      <c r="L138" s="173"/>
      <c r="M138" s="173"/>
      <c r="N138" s="173"/>
      <c r="O138" s="173"/>
      <c r="P138" s="173"/>
      <c r="Q138" s="173"/>
      <c r="R138" s="173"/>
      <c r="S138" s="21"/>
      <c r="T138" s="175"/>
      <c r="U138" s="175"/>
      <c r="V138" s="175"/>
      <c r="W138" s="175"/>
      <c r="X138" s="175"/>
      <c r="Y138" s="175"/>
      <c r="Z138" s="175"/>
      <c r="AA138" s="175"/>
      <c r="AB138" s="175"/>
      <c r="AC138" s="175"/>
      <c r="AD138" s="175"/>
      <c r="AE138" s="175"/>
      <c r="AF138" s="175"/>
      <c r="AG138" s="175"/>
      <c r="AH138" s="175"/>
      <c r="AI138" s="175"/>
      <c r="AJ138" s="175"/>
      <c r="AK138" s="175"/>
      <c r="AL138" s="52"/>
      <c r="AM138" s="21"/>
      <c r="AN138" s="40"/>
      <c r="AO138" s="40"/>
      <c r="AP138" s="40"/>
      <c r="AQ138" s="40"/>
      <c r="AR138" s="40"/>
      <c r="AS138" s="40"/>
      <c r="AT138" s="40"/>
      <c r="AU138" s="40"/>
      <c r="AV138" s="40"/>
      <c r="AW138" s="40"/>
      <c r="AX138" s="40"/>
      <c r="AY138" s="40"/>
      <c r="AZ138" s="40"/>
    </row>
    <row r="139" spans="1:52" s="34" customFormat="1" ht="11.25" customHeight="1">
      <c r="A139" s="22"/>
      <c r="B139" s="22"/>
      <c r="C139" s="23" t="s">
        <v>10</v>
      </c>
      <c r="D139" s="22"/>
      <c r="E139" s="22"/>
      <c r="F139" s="22"/>
      <c r="G139" s="22"/>
      <c r="H139" s="22"/>
      <c r="I139" s="22"/>
      <c r="J139" s="22"/>
      <c r="K139" s="22"/>
      <c r="L139" s="22" t="s">
        <v>36</v>
      </c>
      <c r="M139" s="22"/>
      <c r="N139" s="23"/>
      <c r="O139" s="22"/>
      <c r="P139" s="22"/>
      <c r="Q139" s="22"/>
      <c r="R139" s="22"/>
      <c r="S139" s="22"/>
      <c r="T139" s="22"/>
      <c r="U139" s="22"/>
      <c r="V139" s="23"/>
      <c r="W139" s="22"/>
      <c r="X139" s="22"/>
      <c r="Y139" s="22"/>
      <c r="Z139" s="22"/>
      <c r="AA139" s="22"/>
      <c r="AB139" s="22"/>
      <c r="AC139" s="22"/>
      <c r="AD139" s="22"/>
      <c r="AE139" s="22"/>
      <c r="AF139" s="22"/>
      <c r="AG139" s="23"/>
      <c r="AH139" s="22"/>
      <c r="AI139" s="22"/>
      <c r="AJ139" s="22"/>
      <c r="AK139" s="22"/>
      <c r="AL139" s="22"/>
      <c r="AM139" s="22"/>
      <c r="AN139" s="40"/>
      <c r="AO139" s="40"/>
      <c r="AP139" s="40"/>
      <c r="AQ139" s="40"/>
      <c r="AR139" s="40"/>
      <c r="AS139" s="40"/>
      <c r="AT139" s="40"/>
      <c r="AU139" s="40"/>
      <c r="AV139" s="40"/>
      <c r="AW139" s="40"/>
      <c r="AX139" s="40"/>
      <c r="AY139" s="40"/>
      <c r="AZ139" s="40"/>
    </row>
    <row r="140" spans="1:242" s="78" customFormat="1" ht="15">
      <c r="A140" s="174"/>
      <c r="B140" s="174"/>
      <c r="C140" s="174"/>
      <c r="D140" s="174"/>
      <c r="E140" s="174"/>
      <c r="F140" s="174"/>
      <c r="G140" s="174"/>
      <c r="H140" s="174"/>
      <c r="I140" s="174"/>
      <c r="J140" s="21" t="s">
        <v>5</v>
      </c>
      <c r="K140" s="21"/>
      <c r="L140" s="21"/>
      <c r="M140" s="21"/>
      <c r="N140" s="21"/>
      <c r="O140" s="21"/>
      <c r="P140" s="21"/>
      <c r="Q140" s="21"/>
      <c r="R140" s="21"/>
      <c r="S140" s="21"/>
      <c r="T140" s="174"/>
      <c r="U140" s="174"/>
      <c r="V140" s="174"/>
      <c r="W140" s="174"/>
      <c r="X140" s="174"/>
      <c r="Y140" s="174"/>
      <c r="Z140" s="174"/>
      <c r="AA140" s="174"/>
      <c r="AB140" s="174"/>
      <c r="AC140" s="21" t="s">
        <v>5</v>
      </c>
      <c r="AD140" s="21"/>
      <c r="AE140" s="21"/>
      <c r="AF140" s="21"/>
      <c r="AG140" s="21"/>
      <c r="AH140" s="21"/>
      <c r="AI140" s="21"/>
      <c r="AJ140" s="21"/>
      <c r="AK140" s="21"/>
      <c r="AL140" s="21"/>
      <c r="AM140" s="21"/>
      <c r="AN140" s="40"/>
      <c r="AO140" s="40"/>
      <c r="AP140" s="40"/>
      <c r="AQ140" s="40"/>
      <c r="AR140" s="40"/>
      <c r="AS140" s="40"/>
      <c r="AT140" s="40"/>
      <c r="AU140" s="40"/>
      <c r="AV140" s="40"/>
      <c r="AW140" s="40"/>
      <c r="AX140" s="40"/>
      <c r="AY140" s="40"/>
      <c r="AZ140" s="40"/>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c r="EV140" s="34"/>
      <c r="EW140" s="34"/>
      <c r="EX140" s="34"/>
      <c r="EY140" s="34"/>
      <c r="EZ140" s="34"/>
      <c r="FA140" s="34"/>
      <c r="FB140" s="34"/>
      <c r="FC140" s="34"/>
      <c r="FD140" s="34"/>
      <c r="FE140" s="34"/>
      <c r="FF140" s="34"/>
      <c r="FG140" s="34"/>
      <c r="FH140" s="34"/>
      <c r="FI140" s="34"/>
      <c r="FJ140" s="34"/>
      <c r="FK140" s="34"/>
      <c r="FL140" s="34"/>
      <c r="FM140" s="34"/>
      <c r="FN140" s="34"/>
      <c r="FO140" s="34"/>
      <c r="FP140" s="34"/>
      <c r="FQ140" s="34"/>
      <c r="FR140" s="34"/>
      <c r="FS140" s="34"/>
      <c r="FT140" s="34"/>
      <c r="FU140" s="34"/>
      <c r="FV140" s="34"/>
      <c r="FW140" s="34"/>
      <c r="FX140" s="34"/>
      <c r="FY140" s="34"/>
      <c r="FZ140" s="34"/>
      <c r="GA140" s="34"/>
      <c r="GB140" s="34"/>
      <c r="GC140" s="34"/>
      <c r="GD140" s="34"/>
      <c r="GE140" s="34"/>
      <c r="GF140" s="34"/>
      <c r="GG140" s="34"/>
      <c r="GH140" s="34"/>
      <c r="GI140" s="34"/>
      <c r="GJ140" s="34"/>
      <c r="GK140" s="34"/>
      <c r="GL140" s="34"/>
      <c r="GM140" s="34"/>
      <c r="GN140" s="34"/>
      <c r="GO140" s="34"/>
      <c r="GP140" s="34"/>
      <c r="GQ140" s="34"/>
      <c r="GR140" s="34"/>
      <c r="GS140" s="34"/>
      <c r="GT140" s="34"/>
      <c r="GU140" s="34"/>
      <c r="GV140" s="34"/>
      <c r="GW140" s="34"/>
      <c r="GX140" s="34"/>
      <c r="GY140" s="34"/>
      <c r="GZ140" s="34"/>
      <c r="HA140" s="34"/>
      <c r="HB140" s="34"/>
      <c r="HC140" s="34"/>
      <c r="HD140" s="34"/>
      <c r="HE140" s="34"/>
      <c r="HF140" s="34"/>
      <c r="HG140" s="34"/>
      <c r="HH140" s="34"/>
      <c r="HI140" s="34"/>
      <c r="HJ140" s="34"/>
      <c r="HK140" s="34"/>
      <c r="HL140" s="34"/>
      <c r="HM140" s="34"/>
      <c r="HN140" s="34"/>
      <c r="HO140" s="34"/>
      <c r="HP140" s="34"/>
      <c r="HQ140" s="34"/>
      <c r="HR140" s="34"/>
      <c r="HS140" s="34"/>
      <c r="HT140" s="34"/>
      <c r="HU140" s="34"/>
      <c r="HV140" s="34"/>
      <c r="HW140" s="34"/>
      <c r="HX140" s="34"/>
      <c r="HY140" s="34"/>
      <c r="HZ140" s="34"/>
      <c r="IA140" s="34"/>
      <c r="IB140" s="34"/>
      <c r="IC140" s="34"/>
      <c r="ID140" s="34"/>
      <c r="IE140" s="34"/>
      <c r="IF140" s="34"/>
      <c r="IG140" s="34"/>
      <c r="IH140" s="34"/>
    </row>
    <row r="141" spans="1:52" s="34" customFormat="1" ht="15.75" customHeight="1">
      <c r="A141" s="23" t="s">
        <v>11</v>
      </c>
      <c r="B141" s="21"/>
      <c r="C141" s="21"/>
      <c r="D141" s="21"/>
      <c r="E141" s="21"/>
      <c r="F141" s="21"/>
      <c r="G141" s="21"/>
      <c r="H141" s="21"/>
      <c r="I141" s="21"/>
      <c r="J141" s="21"/>
      <c r="K141" s="21"/>
      <c r="L141" s="21"/>
      <c r="M141" s="21"/>
      <c r="N141" s="21"/>
      <c r="O141" s="21"/>
      <c r="P141" s="21"/>
      <c r="Q141" s="21"/>
      <c r="R141" s="21"/>
      <c r="S141" s="21"/>
      <c r="T141" s="23" t="s">
        <v>11</v>
      </c>
      <c r="U141" s="21"/>
      <c r="V141" s="21"/>
      <c r="W141" s="21"/>
      <c r="X141" s="21"/>
      <c r="Y141" s="21"/>
      <c r="Z141" s="21"/>
      <c r="AA141" s="21"/>
      <c r="AB141" s="21"/>
      <c r="AC141" s="21"/>
      <c r="AD141" s="21"/>
      <c r="AE141" s="21"/>
      <c r="AF141" s="21"/>
      <c r="AG141" s="21"/>
      <c r="AH141" s="21"/>
      <c r="AI141" s="21"/>
      <c r="AJ141" s="21"/>
      <c r="AK141" s="21"/>
      <c r="AL141" s="21"/>
      <c r="AM141" s="21"/>
      <c r="AN141" s="40"/>
      <c r="AO141" s="40"/>
      <c r="AP141" s="40"/>
      <c r="AQ141" s="40"/>
      <c r="AR141" s="40"/>
      <c r="AS141" s="40"/>
      <c r="AT141" s="40"/>
      <c r="AU141" s="40"/>
      <c r="AV141" s="40"/>
      <c r="AW141" s="40"/>
      <c r="AX141" s="40"/>
      <c r="AY141" s="40"/>
      <c r="AZ141" s="40"/>
    </row>
    <row r="142" spans="1:52" s="34" customFormat="1" ht="11.2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40"/>
      <c r="AO142" s="40"/>
      <c r="AP142" s="40"/>
      <c r="AQ142" s="40"/>
      <c r="AR142" s="40"/>
      <c r="AS142" s="40"/>
      <c r="AT142" s="40"/>
      <c r="AU142" s="40"/>
      <c r="AV142" s="40"/>
      <c r="AW142" s="40"/>
      <c r="AX142" s="40"/>
      <c r="AY142" s="40"/>
      <c r="AZ142" s="40"/>
    </row>
    <row r="143" spans="1:242" s="34" customFormat="1" ht="16.5">
      <c r="A143" s="13"/>
      <c r="B143" s="13"/>
      <c r="C143" s="13"/>
      <c r="D143" s="13"/>
      <c r="E143" s="13"/>
      <c r="F143" s="13"/>
      <c r="G143" s="13"/>
      <c r="H143" s="13"/>
      <c r="I143" s="13"/>
      <c r="J143" s="13"/>
      <c r="K143" s="13"/>
      <c r="L143" s="13"/>
      <c r="M143" s="13"/>
      <c r="N143" s="13"/>
      <c r="O143" s="13"/>
      <c r="P143" s="142" t="s">
        <v>97</v>
      </c>
      <c r="Q143" s="142"/>
      <c r="R143" s="142"/>
      <c r="S143" s="142"/>
      <c r="T143" s="142"/>
      <c r="U143" s="142"/>
      <c r="V143" s="142"/>
      <c r="W143" s="142"/>
      <c r="X143" s="13"/>
      <c r="Y143" s="13"/>
      <c r="Z143" s="13"/>
      <c r="AA143" s="13"/>
      <c r="AB143" s="13"/>
      <c r="AC143" s="13"/>
      <c r="AD143" s="13"/>
      <c r="AE143" s="13"/>
      <c r="AF143" s="13"/>
      <c r="AG143" s="13"/>
      <c r="AH143" s="13"/>
      <c r="AI143" s="13"/>
      <c r="AJ143" s="13"/>
      <c r="AK143" s="13"/>
      <c r="AL143" s="13"/>
      <c r="AM143" s="13"/>
      <c r="AN143" s="40"/>
      <c r="AO143" s="40"/>
      <c r="AP143" s="40"/>
      <c r="AQ143" s="40"/>
      <c r="AR143" s="40"/>
      <c r="AS143" s="40"/>
      <c r="AT143" s="40"/>
      <c r="AU143" s="40"/>
      <c r="AV143" s="40"/>
      <c r="AW143" s="40"/>
      <c r="AX143" s="40"/>
      <c r="AY143" s="40"/>
      <c r="AZ143" s="40"/>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c r="EO143" s="78"/>
      <c r="EP143" s="78"/>
      <c r="EQ143" s="78"/>
      <c r="ER143" s="78"/>
      <c r="ES143" s="78"/>
      <c r="ET143" s="78"/>
      <c r="EU143" s="78"/>
      <c r="EV143" s="78"/>
      <c r="EW143" s="78"/>
      <c r="EX143" s="78"/>
      <c r="EY143" s="78"/>
      <c r="EZ143" s="78"/>
      <c r="FA143" s="78"/>
      <c r="FB143" s="78"/>
      <c r="FC143" s="78"/>
      <c r="FD143" s="78"/>
      <c r="FE143" s="78"/>
      <c r="FF143" s="78"/>
      <c r="FG143" s="78"/>
      <c r="FH143" s="78"/>
      <c r="FI143" s="78"/>
      <c r="FJ143" s="78"/>
      <c r="FK143" s="78"/>
      <c r="FL143" s="78"/>
      <c r="FM143" s="78"/>
      <c r="FN143" s="78"/>
      <c r="FO143" s="78"/>
      <c r="FP143" s="78"/>
      <c r="FQ143" s="78"/>
      <c r="FR143" s="78"/>
      <c r="FS143" s="78"/>
      <c r="FT143" s="78"/>
      <c r="FU143" s="78"/>
      <c r="FV143" s="78"/>
      <c r="FW143" s="78"/>
      <c r="FX143" s="78"/>
      <c r="FY143" s="78"/>
      <c r="FZ143" s="78"/>
      <c r="GA143" s="78"/>
      <c r="GB143" s="78"/>
      <c r="GC143" s="78"/>
      <c r="GD143" s="78"/>
      <c r="GE143" s="78"/>
      <c r="GF143" s="78"/>
      <c r="GG143" s="78"/>
      <c r="GH143" s="78"/>
      <c r="GI143" s="78"/>
      <c r="GJ143" s="78"/>
      <c r="GK143" s="78"/>
      <c r="GL143" s="78"/>
      <c r="GM143" s="78"/>
      <c r="GN143" s="78"/>
      <c r="GO143" s="78"/>
      <c r="GP143" s="78"/>
      <c r="GQ143" s="78"/>
      <c r="GR143" s="78"/>
      <c r="GS143" s="78"/>
      <c r="GT143" s="78"/>
      <c r="GU143" s="78"/>
      <c r="GV143" s="78"/>
      <c r="GW143" s="78"/>
      <c r="GX143" s="78"/>
      <c r="GY143" s="78"/>
      <c r="GZ143" s="78"/>
      <c r="HA143" s="78"/>
      <c r="HB143" s="78"/>
      <c r="HC143" s="78"/>
      <c r="HD143" s="78"/>
      <c r="HE143" s="78"/>
      <c r="HF143" s="78"/>
      <c r="HG143" s="78"/>
      <c r="HH143" s="78"/>
      <c r="HI143" s="78"/>
      <c r="HJ143" s="78"/>
      <c r="HK143" s="78"/>
      <c r="HL143" s="78"/>
      <c r="HM143" s="78"/>
      <c r="HN143" s="78"/>
      <c r="HO143" s="78"/>
      <c r="HP143" s="78"/>
      <c r="HQ143" s="78"/>
      <c r="HR143" s="78"/>
      <c r="HS143" s="78"/>
      <c r="HT143" s="78"/>
      <c r="HU143" s="78"/>
      <c r="HV143" s="78"/>
      <c r="HW143" s="78"/>
      <c r="HX143" s="78"/>
      <c r="HY143" s="78"/>
      <c r="HZ143" s="78"/>
      <c r="IA143" s="78"/>
      <c r="IB143" s="78"/>
      <c r="IC143" s="78"/>
      <c r="ID143" s="78"/>
      <c r="IE143" s="78"/>
      <c r="IF143" s="78"/>
      <c r="IG143" s="78"/>
      <c r="IH143" s="78"/>
    </row>
    <row r="144" spans="1:52" s="34" customFormat="1" ht="15" customHeight="1">
      <c r="A144" s="13"/>
      <c r="B144" s="13"/>
      <c r="C144" s="13"/>
      <c r="D144" s="13"/>
      <c r="E144" s="13"/>
      <c r="F144" s="13"/>
      <c r="G144" s="13"/>
      <c r="H144" s="13"/>
      <c r="I144" s="13"/>
      <c r="J144" s="13"/>
      <c r="K144" s="13"/>
      <c r="L144" s="13"/>
      <c r="M144" s="180" t="s">
        <v>98</v>
      </c>
      <c r="N144" s="180"/>
      <c r="O144" s="180"/>
      <c r="P144" s="180"/>
      <c r="Q144" s="180"/>
      <c r="R144" s="180"/>
      <c r="S144" s="180"/>
      <c r="T144" s="180"/>
      <c r="U144" s="180"/>
      <c r="V144" s="180"/>
      <c r="W144" s="180"/>
      <c r="X144" s="180"/>
      <c r="Y144" s="180"/>
      <c r="Z144" s="13"/>
      <c r="AA144" s="13"/>
      <c r="AB144" s="13"/>
      <c r="AC144" s="13"/>
      <c r="AD144" s="13"/>
      <c r="AE144" s="13"/>
      <c r="AF144" s="13"/>
      <c r="AG144" s="13"/>
      <c r="AH144" s="13"/>
      <c r="AI144" s="13"/>
      <c r="AJ144" s="13"/>
      <c r="AK144" s="13"/>
      <c r="AL144" s="13"/>
      <c r="AM144" s="13"/>
      <c r="AN144" s="40"/>
      <c r="AO144" s="40"/>
      <c r="AP144" s="40"/>
      <c r="AQ144" s="40"/>
      <c r="AR144" s="40"/>
      <c r="AS144" s="40"/>
      <c r="AT144" s="40"/>
      <c r="AU144" s="40"/>
      <c r="AV144" s="40"/>
      <c r="AW144" s="40"/>
      <c r="AX144" s="40"/>
      <c r="AY144" s="40"/>
      <c r="AZ144" s="40"/>
    </row>
    <row r="145" spans="1:55" s="34" customFormat="1" ht="15">
      <c r="A145" s="13"/>
      <c r="B145" s="13"/>
      <c r="C145" s="13"/>
      <c r="D145" s="13"/>
      <c r="E145" s="13"/>
      <c r="F145" s="179" t="s">
        <v>99</v>
      </c>
      <c r="G145" s="179"/>
      <c r="H145" s="179"/>
      <c r="I145" s="179"/>
      <c r="J145" s="179"/>
      <c r="K145" s="179"/>
      <c r="L145" s="177">
        <f>AD59</f>
        <v>0</v>
      </c>
      <c r="M145" s="177"/>
      <c r="N145" s="177"/>
      <c r="O145" s="177"/>
      <c r="P145" s="177"/>
      <c r="Q145" s="13" t="s">
        <v>19</v>
      </c>
      <c r="R145" s="178" t="str">
        <f>V57</f>
        <v>Р/</v>
      </c>
      <c r="S145" s="178"/>
      <c r="T145" s="178"/>
      <c r="U145" s="178"/>
      <c r="V145" s="178"/>
      <c r="W145" s="178"/>
      <c r="X145" s="178"/>
      <c r="Y145" s="178"/>
      <c r="Z145" s="178"/>
      <c r="AA145" s="178"/>
      <c r="AB145" s="13"/>
      <c r="AC145" s="13"/>
      <c r="AD145" s="13"/>
      <c r="AE145" s="13"/>
      <c r="AF145" s="13"/>
      <c r="AG145" s="13"/>
      <c r="AH145" s="13"/>
      <c r="AI145" s="13"/>
      <c r="AJ145" s="13"/>
      <c r="AK145" s="13"/>
      <c r="AL145" s="13"/>
      <c r="AM145" s="13"/>
      <c r="AN145" s="40"/>
      <c r="AO145" s="40"/>
      <c r="AP145" s="40"/>
      <c r="AQ145" s="40"/>
      <c r="AR145" s="40"/>
      <c r="AS145" s="40"/>
      <c r="AT145" s="40"/>
      <c r="AU145" s="40"/>
      <c r="AV145" s="40"/>
      <c r="AW145" s="40"/>
      <c r="AX145" s="40"/>
      <c r="AY145" s="40"/>
      <c r="AZ145" s="40"/>
      <c r="BA145" s="78"/>
      <c r="BB145" s="78"/>
      <c r="BC145" s="78"/>
    </row>
    <row r="146" spans="1:52" s="34" customFormat="1" ht="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40"/>
      <c r="AO146" s="40"/>
      <c r="AP146" s="40"/>
      <c r="AQ146" s="40"/>
      <c r="AR146" s="40"/>
      <c r="AS146" s="40"/>
      <c r="AT146" s="40"/>
      <c r="AU146" s="40"/>
      <c r="AV146" s="40"/>
      <c r="AW146" s="40"/>
      <c r="AX146" s="40"/>
      <c r="AY146" s="40"/>
      <c r="AZ146" s="40"/>
    </row>
    <row r="147" spans="1:52" s="34" customFormat="1" ht="29.25" customHeight="1">
      <c r="A147" s="134" t="s">
        <v>79</v>
      </c>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
      <c r="AN147" s="40"/>
      <c r="AO147" s="40"/>
      <c r="AP147" s="40"/>
      <c r="AQ147" s="40"/>
      <c r="AR147" s="40"/>
      <c r="AS147" s="40"/>
      <c r="AT147" s="40"/>
      <c r="AU147" s="40"/>
      <c r="AV147" s="40"/>
      <c r="AW147" s="40"/>
      <c r="AX147" s="40"/>
      <c r="AY147" s="40"/>
      <c r="AZ147" s="40"/>
    </row>
    <row r="148" spans="1:52" s="34" customFormat="1" ht="30" customHeight="1">
      <c r="A148" s="164" t="str">
        <f>VLOOKUP($W$6,$BA$1:$BG$26,4,0)</f>
        <v>начальника Витебского областного управления Госпромнадзора Чекана Василия Ивановича,</v>
      </c>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3"/>
      <c r="AN148" s="40"/>
      <c r="AO148" s="40"/>
      <c r="AP148" s="40"/>
      <c r="AQ148" s="40"/>
      <c r="AR148" s="40"/>
      <c r="AS148" s="40"/>
      <c r="AT148" s="40"/>
      <c r="AU148" s="40"/>
      <c r="AV148" s="40"/>
      <c r="AW148" s="40"/>
      <c r="AX148" s="40"/>
      <c r="AY148" s="40"/>
      <c r="AZ148" s="40"/>
    </row>
    <row r="149" spans="1:52" s="34" customFormat="1" ht="15">
      <c r="A149" s="164" t="s">
        <v>80</v>
      </c>
      <c r="B149" s="164"/>
      <c r="C149" s="164"/>
      <c r="D149" s="164"/>
      <c r="E149" s="164"/>
      <c r="F149" s="164"/>
      <c r="G149" s="164"/>
      <c r="H149" s="164"/>
      <c r="I149" s="164"/>
      <c r="J149" s="164"/>
      <c r="K149" s="164"/>
      <c r="L149" s="164"/>
      <c r="M149" s="164"/>
      <c r="N149" s="164"/>
      <c r="O149" s="164"/>
      <c r="P149" s="164" t="str">
        <f>VLOOKUP($W$6,$BA$1:$BG$26,5,0)</f>
        <v>20.03.2024 г. № 44-03/2024</v>
      </c>
      <c r="Q149" s="164"/>
      <c r="R149" s="164"/>
      <c r="S149" s="164"/>
      <c r="T149" s="164"/>
      <c r="U149" s="164"/>
      <c r="V149" s="164"/>
      <c r="W149" s="164"/>
      <c r="X149" s="164"/>
      <c r="Y149" s="164"/>
      <c r="Z149" s="164"/>
      <c r="AA149" s="134" t="s">
        <v>81</v>
      </c>
      <c r="AB149" s="134"/>
      <c r="AC149" s="134"/>
      <c r="AD149" s="134"/>
      <c r="AE149" s="134"/>
      <c r="AF149" s="134"/>
      <c r="AG149" s="134"/>
      <c r="AH149" s="134"/>
      <c r="AI149" s="134"/>
      <c r="AJ149" s="134"/>
      <c r="AK149" s="134"/>
      <c r="AL149" s="134"/>
      <c r="AM149" s="13"/>
      <c r="AN149" s="40"/>
      <c r="AO149" s="40"/>
      <c r="AP149" s="40"/>
      <c r="AQ149" s="40"/>
      <c r="AR149" s="40"/>
      <c r="AS149" s="40"/>
      <c r="AT149" s="40"/>
      <c r="AU149" s="40"/>
      <c r="AV149" s="40"/>
      <c r="AW149" s="40"/>
      <c r="AX149" s="40"/>
      <c r="AY149" s="40"/>
      <c r="AZ149" s="40"/>
    </row>
    <row r="150" spans="1:52" s="34" customFormat="1" ht="15" customHeight="1">
      <c r="A150" s="182">
        <f>A63</f>
        <v>0</v>
      </c>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3"/>
      <c r="AN150" s="40"/>
      <c r="AO150" s="40"/>
      <c r="AP150" s="40"/>
      <c r="AQ150" s="40"/>
      <c r="AR150" s="40"/>
      <c r="AS150" s="40"/>
      <c r="AT150" s="40"/>
      <c r="AU150" s="40"/>
      <c r="AV150" s="40"/>
      <c r="AW150" s="40"/>
      <c r="AX150" s="40"/>
      <c r="AY150" s="40"/>
      <c r="AZ150" s="40"/>
    </row>
    <row r="151" spans="1:52" s="34" customFormat="1" ht="15">
      <c r="A151" s="120" t="s">
        <v>44</v>
      </c>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64"/>
      <c r="AM151" s="13"/>
      <c r="AN151" s="40"/>
      <c r="AO151" s="40"/>
      <c r="AP151" s="40"/>
      <c r="AQ151" s="40"/>
      <c r="AR151" s="40"/>
      <c r="AS151" s="40"/>
      <c r="AT151" s="40"/>
      <c r="AU151" s="40"/>
      <c r="AV151" s="40"/>
      <c r="AW151" s="40"/>
      <c r="AX151" s="40"/>
      <c r="AY151" s="40"/>
      <c r="AZ151" s="40"/>
    </row>
    <row r="152" spans="1:52" s="34" customFormat="1" ht="15">
      <c r="A152" s="134" t="s">
        <v>23</v>
      </c>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
      <c r="AN152" s="40"/>
      <c r="AO152" s="40"/>
      <c r="AP152" s="40"/>
      <c r="AQ152" s="40"/>
      <c r="AR152" s="40"/>
      <c r="AS152" s="40"/>
      <c r="AT152" s="40"/>
      <c r="AU152" s="40"/>
      <c r="AV152" s="40"/>
      <c r="AW152" s="40"/>
      <c r="AX152" s="40"/>
      <c r="AY152" s="40"/>
      <c r="AZ152" s="40"/>
    </row>
    <row r="153" spans="1:52" s="34" customFormat="1" ht="15">
      <c r="A153" s="182">
        <f>A66</f>
        <v>0</v>
      </c>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3"/>
      <c r="AN153" s="40"/>
      <c r="AO153" s="40"/>
      <c r="AP153" s="40"/>
      <c r="AQ153" s="40"/>
      <c r="AR153" s="40"/>
      <c r="AS153" s="40"/>
      <c r="AT153" s="40"/>
      <c r="AU153" s="40"/>
      <c r="AV153" s="40"/>
      <c r="AW153" s="40"/>
      <c r="AX153" s="40"/>
      <c r="AY153" s="40"/>
      <c r="AZ153" s="40"/>
    </row>
    <row r="154" spans="1:52" s="34" customFormat="1" ht="15">
      <c r="A154" s="120" t="s">
        <v>45</v>
      </c>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61"/>
      <c r="AM154" s="13"/>
      <c r="AN154" s="40"/>
      <c r="AO154" s="40"/>
      <c r="AP154" s="40"/>
      <c r="AQ154" s="40"/>
      <c r="AR154" s="40"/>
      <c r="AS154" s="40"/>
      <c r="AT154" s="40"/>
      <c r="AU154" s="40"/>
      <c r="AV154" s="40"/>
      <c r="AW154" s="40"/>
      <c r="AX154" s="40"/>
      <c r="AY154" s="40"/>
      <c r="AZ154" s="40"/>
    </row>
    <row r="155" spans="1:52" s="34" customFormat="1" ht="15">
      <c r="A155" s="167" t="s">
        <v>38</v>
      </c>
      <c r="B155" s="167"/>
      <c r="C155" s="167"/>
      <c r="D155" s="167"/>
      <c r="E155" s="167"/>
      <c r="F155" s="167"/>
      <c r="G155" s="167"/>
      <c r="H155" s="167"/>
      <c r="I155" s="167"/>
      <c r="J155" s="167"/>
      <c r="K155" s="167"/>
      <c r="L155" s="183">
        <f>L68</f>
        <v>0</v>
      </c>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c r="AK155" s="183"/>
      <c r="AL155" s="183"/>
      <c r="AM155" s="13"/>
      <c r="AN155" s="40"/>
      <c r="AO155" s="40"/>
      <c r="AP155" s="40"/>
      <c r="AQ155" s="40"/>
      <c r="AR155" s="40"/>
      <c r="AS155" s="40"/>
      <c r="AT155" s="40"/>
      <c r="AU155" s="40"/>
      <c r="AV155" s="40"/>
      <c r="AW155" s="40"/>
      <c r="AX155" s="40"/>
      <c r="AY155" s="40"/>
      <c r="AZ155" s="40"/>
    </row>
    <row r="156" spans="1:52" s="34" customFormat="1" ht="15">
      <c r="A156" s="184" t="s">
        <v>46</v>
      </c>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3"/>
      <c r="AN156" s="40"/>
      <c r="AO156" s="40"/>
      <c r="AP156" s="40"/>
      <c r="AQ156" s="40"/>
      <c r="AR156" s="40"/>
      <c r="AS156" s="40"/>
      <c r="AT156" s="40"/>
      <c r="AU156" s="40"/>
      <c r="AV156" s="40"/>
      <c r="AW156" s="40"/>
      <c r="AX156" s="40"/>
      <c r="AY156" s="40"/>
      <c r="AZ156" s="40"/>
    </row>
    <row r="157" spans="1:52" s="34" customFormat="1" ht="39.75" customHeight="1">
      <c r="A157" s="147" t="s">
        <v>263</v>
      </c>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c r="AM157" s="13"/>
      <c r="AN157" s="40"/>
      <c r="AO157" s="40"/>
      <c r="AP157" s="40"/>
      <c r="AQ157" s="40"/>
      <c r="AR157" s="40"/>
      <c r="AS157" s="40"/>
      <c r="AT157" s="40"/>
      <c r="AU157" s="40"/>
      <c r="AV157" s="40"/>
      <c r="AW157" s="40"/>
      <c r="AX157" s="40"/>
      <c r="AY157" s="40"/>
      <c r="AZ157" s="40"/>
    </row>
    <row r="158" spans="1:52" s="34" customFormat="1" ht="16.5" customHeight="1">
      <c r="A158" s="157">
        <f>CONCATENATE(B14,B16)</f>
      </c>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3"/>
      <c r="AN158" s="40"/>
      <c r="AO158" s="40"/>
      <c r="AP158" s="40"/>
      <c r="AQ158" s="40"/>
      <c r="AR158" s="40"/>
      <c r="AS158" s="40"/>
      <c r="AT158" s="40"/>
      <c r="AU158" s="40"/>
      <c r="AV158" s="40"/>
      <c r="AW158" s="40"/>
      <c r="AX158" s="40"/>
      <c r="AY158" s="40"/>
      <c r="AZ158" s="40"/>
    </row>
    <row r="159" spans="1:52" s="34" customFormat="1" ht="16.5" customHeight="1">
      <c r="A159" s="185" t="s">
        <v>100</v>
      </c>
      <c r="B159" s="185"/>
      <c r="C159" s="185"/>
      <c r="D159" s="185"/>
      <c r="E159" s="185"/>
      <c r="F159" s="185"/>
      <c r="G159" s="185"/>
      <c r="H159" s="185"/>
      <c r="I159" s="185"/>
      <c r="J159" s="185"/>
      <c r="K159" s="186"/>
      <c r="L159" s="186"/>
      <c r="M159" s="186"/>
      <c r="N159" s="186"/>
      <c r="O159" s="186"/>
      <c r="P159" s="186"/>
      <c r="Q159" s="186"/>
      <c r="R159" s="186"/>
      <c r="S159" s="179" t="s">
        <v>19</v>
      </c>
      <c r="T159" s="179"/>
      <c r="U159" s="186"/>
      <c r="V159" s="186"/>
      <c r="W159" s="186"/>
      <c r="X159" s="186"/>
      <c r="Y159" s="186"/>
      <c r="Z159" s="186"/>
      <c r="AA159" s="186"/>
      <c r="AB159" s="186"/>
      <c r="AC159" s="186"/>
      <c r="AD159" s="186"/>
      <c r="AE159" s="186"/>
      <c r="AF159" s="186"/>
      <c r="AG159" s="186"/>
      <c r="AH159" s="186"/>
      <c r="AI159" s="13"/>
      <c r="AJ159" s="13"/>
      <c r="AK159" s="13"/>
      <c r="AL159" s="13"/>
      <c r="AM159" s="13"/>
      <c r="AN159" s="40"/>
      <c r="AO159" s="40"/>
      <c r="AP159" s="40"/>
      <c r="AQ159" s="40"/>
      <c r="AR159" s="40"/>
      <c r="AS159" s="40"/>
      <c r="AT159" s="40"/>
      <c r="AU159" s="40"/>
      <c r="AV159" s="40"/>
      <c r="AW159" s="40"/>
      <c r="AX159" s="40"/>
      <c r="AY159" s="40"/>
      <c r="AZ159" s="40"/>
    </row>
    <row r="160" spans="1:52" s="34" customFormat="1" ht="14.25" customHeight="1">
      <c r="A160" s="155" t="s">
        <v>101</v>
      </c>
      <c r="B160" s="155"/>
      <c r="C160" s="155"/>
      <c r="D160" s="155"/>
      <c r="E160" s="155"/>
      <c r="F160" s="155"/>
      <c r="G160" s="155"/>
      <c r="H160" s="155"/>
      <c r="I160" s="155"/>
      <c r="J160" s="155"/>
      <c r="K160" s="155"/>
      <c r="L160" s="155"/>
      <c r="M160" s="187" t="str">
        <f>SUBSTITUTE(PROPER(INDEX(n_4,MID(TEXT(AJ199,n0),1,1)+1)&amp;INDEX(n0x,MID(TEXT(AJ199,n0),2,1)+1,MID(TEXT(AJ199,n0),3,1)+1)&amp;IF(-MID(TEXT(AJ199,n0),1,3),"миллиард"&amp;VLOOKUP(MID(TEXT(AJ199,n0),3,1)*AND(MID(TEXT(AJ199,n0),2,1)-1),мил,2),"")&amp;INDEX(n_4,MID(TEXT(AJ199,n0),4,1)+1)&amp;INDEX(n0x,MID(TEXT(AJ199,n0),5,1)+1,MID(TEXT(AJ199,n0),6,1)+1)&amp;IF(-MID(TEXT(AJ199,n0),4,3),"миллион"&amp;VLOOKUP(MID(TEXT(AJ199,n0),6,1)*AND(MID(TEXT(AJ199,n0),5,1)-1),мил,2),"")&amp;INDEX(n_4,MID(TEXT(AJ199,n0),7,1)+1)&amp;INDEX(n1x,MID(TEXT(AJ199,n0),8,1)+1,MID(TEXT(AJ199,n0),9,1)+1)&amp;IF(-MID(TEXT(AJ199,n0),7,3),VLOOKUP(MID(TEXT(AJ199,n0),9,1)*AND(MID(TEXT(AJ199,n0),8,1)-1),тыс,2),"")&amp;INDEX(n_4,MID(TEXT(AJ199,n0),10,1)+1)&amp;INDEX(n0x,MID(TEXT(AJ199,n0),11,1)+1,MID(TEXT(AJ199,n0),12,1)+1)),"z"," ")&amp;IF(TRUNC(TEXT(AJ199,n0)),"","Ноль ")&amp;"рубл"&amp;VLOOKUP(MOD(MAX(MOD(MID(TEXT(AJ199,n0),11,2)-11,100),9),10),{0,"ь ";1,"я ";4,"ей "},2)&amp;RIGHT(TEXT(AJ199,n0),2)&amp;" копе"&amp;VLOOKUP(MOD(MAX(MOD(RIGHT(TEXT(AJ199,n0),2)-11,100),9),10),{0,"йка";1,"йки";4,"ек"},2)</f>
        <v>Двадцать три рубля 04 копейки</v>
      </c>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3"/>
      <c r="AM160" s="13"/>
      <c r="AN160" s="40"/>
      <c r="AO160" s="40"/>
      <c r="AP160" s="40"/>
      <c r="AQ160" s="40"/>
      <c r="AR160" s="40"/>
      <c r="AS160" s="40"/>
      <c r="AT160" s="40"/>
      <c r="AU160" s="40"/>
      <c r="AV160" s="40"/>
      <c r="AW160" s="40"/>
      <c r="AX160" s="40"/>
      <c r="AY160" s="40"/>
      <c r="AZ160" s="40"/>
    </row>
    <row r="161" spans="1:52" s="34" customFormat="1" ht="12.75" customHeight="1">
      <c r="A161" s="155" t="s">
        <v>102</v>
      </c>
      <c r="B161" s="155"/>
      <c r="C161" s="155"/>
      <c r="D161" s="155"/>
      <c r="E161" s="155"/>
      <c r="F161" s="155"/>
      <c r="G161" s="155"/>
      <c r="H161" s="155"/>
      <c r="I161" s="155"/>
      <c r="J161" s="21"/>
      <c r="K161" s="156" t="str">
        <f>SUBSTITUTE(PROPER(INDEX(n_4,MID(TEXT(AG199,n0),1,1)+1)&amp;INDEX(n0x,MID(TEXT(AG199,n0),2,1)+1,MID(TEXT(AG199,n0),3,1)+1)&amp;IF(-MID(TEXT(AG199,n0),1,3),"миллиард"&amp;VLOOKUP(MID(TEXT(AG199,n0),3,1)*AND(MID(TEXT(AG199,n0),2,1)-1),мил,2),"")&amp;INDEX(n_4,MID(TEXT(AG199,n0),4,1)+1)&amp;INDEX(n0x,MID(TEXT(AG199,n0),5,1)+1,MID(TEXT(AG199,n0),6,1)+1)&amp;IF(-MID(TEXT(AG199,n0),4,3),"миллион"&amp;VLOOKUP(MID(TEXT(AG199,n0),6,1)*AND(MID(TEXT(AG199,n0),5,1)-1),мил,2),"")&amp;INDEX(n_4,MID(TEXT(AG199,n0),7,1)+1)&amp;INDEX(n1x,MID(TEXT(AG199,n0),8,1)+1,MID(TEXT(AG199,n0),9,1)+1)&amp;IF(-MID(TEXT(AG199,n0),7,3),VLOOKUP(MID(TEXT(AG199,n0),9,1)*AND(MID(TEXT(AG199,n0),8,1)-1),тыс,2),"")&amp;INDEX(n_4,MID(TEXT(AG199,n0),10,1)+1)&amp;INDEX(n0x,MID(TEXT(AG199,n0),11,1)+1,MID(TEXT(AG199,n0),12,1)+1)),"z"," ")&amp;IF(TRUNC(TEXT(AG199,n0)),"","Ноль ")&amp;"рубл"&amp;VLOOKUP(MOD(MAX(MOD(MID(TEXT(AG199,n0),11,2)-11,100),9),10),{0,"ь ";1,"я ";4,"ей "},2)&amp;RIGHT(TEXT(AG199,n0),2)&amp;" копе"&amp;VLOOKUP(MOD(MAX(MOD(RIGHT(TEXT(AG199,n0),2)-11,100),9),10),{0,"йка";1,"йки";4,"ек"},2)</f>
        <v>Три рубля 84 копейки</v>
      </c>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156"/>
      <c r="AK161" s="156"/>
      <c r="AL161" s="13"/>
      <c r="AM161" s="13"/>
      <c r="AN161" s="40"/>
      <c r="AO161" s="40"/>
      <c r="AP161" s="40"/>
      <c r="AQ161" s="40"/>
      <c r="AR161" s="40"/>
      <c r="AS161" s="40"/>
      <c r="AT161" s="40"/>
      <c r="AU161" s="40"/>
      <c r="AV161" s="40"/>
      <c r="AW161" s="40"/>
      <c r="AX161" s="40"/>
      <c r="AY161" s="40"/>
      <c r="AZ161" s="40"/>
    </row>
    <row r="162" spans="1:52" s="34" customFormat="1" ht="3"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40"/>
      <c r="AO162" s="40"/>
      <c r="AP162" s="40"/>
      <c r="AQ162" s="40"/>
      <c r="AR162" s="40"/>
      <c r="AS162" s="40"/>
      <c r="AT162" s="40"/>
      <c r="AU162" s="40"/>
      <c r="AV162" s="40"/>
      <c r="AW162" s="40"/>
      <c r="AX162" s="40"/>
      <c r="AY162" s="40"/>
      <c r="AZ162" s="40"/>
    </row>
    <row r="163" spans="1:52" s="34" customFormat="1" ht="15">
      <c r="A163" s="188" t="s">
        <v>103</v>
      </c>
      <c r="B163" s="189"/>
      <c r="C163" s="190"/>
      <c r="D163" s="191" t="s">
        <v>7</v>
      </c>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3"/>
      <c r="AA163" s="188" t="s">
        <v>104</v>
      </c>
      <c r="AB163" s="189"/>
      <c r="AC163" s="189"/>
      <c r="AD163" s="189"/>
      <c r="AE163" s="189"/>
      <c r="AF163" s="190"/>
      <c r="AG163" s="188" t="s">
        <v>105</v>
      </c>
      <c r="AH163" s="189"/>
      <c r="AI163" s="189"/>
      <c r="AJ163" s="189"/>
      <c r="AK163" s="189"/>
      <c r="AL163" s="190"/>
      <c r="AM163" s="13"/>
      <c r="AN163" s="40"/>
      <c r="AO163" s="40"/>
      <c r="AP163" s="40"/>
      <c r="AQ163" s="40"/>
      <c r="AR163" s="40"/>
      <c r="AS163" s="40"/>
      <c r="AT163" s="40"/>
      <c r="AU163" s="40"/>
      <c r="AV163" s="40"/>
      <c r="AW163" s="40"/>
      <c r="AX163" s="40"/>
      <c r="AY163" s="40"/>
      <c r="AZ163" s="40"/>
    </row>
    <row r="164" spans="1:52" s="34" customFormat="1" ht="15.75">
      <c r="A164" s="194">
        <v>1</v>
      </c>
      <c r="B164" s="195"/>
      <c r="C164" s="196"/>
      <c r="D164" s="197" t="s">
        <v>106</v>
      </c>
      <c r="E164" s="198"/>
      <c r="F164" s="198"/>
      <c r="G164" s="198"/>
      <c r="H164" s="198"/>
      <c r="I164" s="198"/>
      <c r="J164" s="198"/>
      <c r="K164" s="198"/>
      <c r="L164" s="198"/>
      <c r="M164" s="198"/>
      <c r="N164" s="198"/>
      <c r="O164" s="198"/>
      <c r="P164" s="198"/>
      <c r="Q164" s="198"/>
      <c r="R164" s="198"/>
      <c r="S164" s="198"/>
      <c r="T164" s="198"/>
      <c r="U164" s="198"/>
      <c r="V164" s="198"/>
      <c r="W164" s="198"/>
      <c r="X164" s="198"/>
      <c r="Y164" s="198"/>
      <c r="Z164" s="199"/>
      <c r="AA164" s="200" t="s">
        <v>107</v>
      </c>
      <c r="AB164" s="201"/>
      <c r="AC164" s="201"/>
      <c r="AD164" s="201"/>
      <c r="AE164" s="201"/>
      <c r="AF164" s="202"/>
      <c r="AG164" s="203">
        <v>19.2</v>
      </c>
      <c r="AH164" s="204"/>
      <c r="AI164" s="204"/>
      <c r="AJ164" s="204"/>
      <c r="AK164" s="204"/>
      <c r="AL164" s="205"/>
      <c r="AM164" s="13"/>
      <c r="AN164" s="40"/>
      <c r="AO164" s="40"/>
      <c r="AP164" s="40"/>
      <c r="AQ164" s="40"/>
      <c r="AR164" s="40"/>
      <c r="AS164" s="40"/>
      <c r="AT164" s="40"/>
      <c r="AU164" s="40"/>
      <c r="AV164" s="40"/>
      <c r="AW164" s="40"/>
      <c r="AX164" s="40"/>
      <c r="AY164" s="40"/>
      <c r="AZ164" s="40"/>
    </row>
    <row r="165" spans="1:52" s="34" customFormat="1" ht="15.75">
      <c r="A165" s="194">
        <v>2</v>
      </c>
      <c r="B165" s="195"/>
      <c r="C165" s="196"/>
      <c r="D165" s="206" t="s">
        <v>108</v>
      </c>
      <c r="E165" s="198"/>
      <c r="F165" s="198"/>
      <c r="G165" s="198"/>
      <c r="H165" s="198"/>
      <c r="I165" s="198"/>
      <c r="J165" s="198"/>
      <c r="K165" s="198"/>
      <c r="L165" s="198"/>
      <c r="M165" s="198"/>
      <c r="N165" s="198"/>
      <c r="O165" s="198"/>
      <c r="P165" s="198"/>
      <c r="Q165" s="198"/>
      <c r="R165" s="198"/>
      <c r="S165" s="198"/>
      <c r="T165" s="198"/>
      <c r="U165" s="198"/>
      <c r="V165" s="198"/>
      <c r="W165" s="198"/>
      <c r="X165" s="198"/>
      <c r="Y165" s="198"/>
      <c r="Z165" s="199"/>
      <c r="AA165" s="200" t="s">
        <v>109</v>
      </c>
      <c r="AB165" s="201"/>
      <c r="AC165" s="201"/>
      <c r="AD165" s="201"/>
      <c r="AE165" s="201"/>
      <c r="AF165" s="202"/>
      <c r="AG165" s="207">
        <v>1</v>
      </c>
      <c r="AH165" s="208"/>
      <c r="AI165" s="208"/>
      <c r="AJ165" s="208"/>
      <c r="AK165" s="208"/>
      <c r="AL165" s="209"/>
      <c r="AM165" s="13"/>
      <c r="AN165" s="40"/>
      <c r="AO165" s="40"/>
      <c r="AP165" s="40"/>
      <c r="AQ165" s="40"/>
      <c r="AR165" s="40"/>
      <c r="AS165" s="40"/>
      <c r="AT165" s="40"/>
      <c r="AU165" s="40"/>
      <c r="AV165" s="40"/>
      <c r="AW165" s="40"/>
      <c r="AX165" s="40"/>
      <c r="AY165" s="40"/>
      <c r="AZ165" s="40"/>
    </row>
    <row r="166" spans="1:52" s="34" customFormat="1" ht="17.25" customHeight="1">
      <c r="A166" s="194">
        <v>3</v>
      </c>
      <c r="B166" s="195"/>
      <c r="C166" s="196"/>
      <c r="D166" s="197" t="s">
        <v>110</v>
      </c>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9"/>
      <c r="AA166" s="210" t="s">
        <v>107</v>
      </c>
      <c r="AB166" s="211"/>
      <c r="AC166" s="211"/>
      <c r="AD166" s="211"/>
      <c r="AE166" s="211"/>
      <c r="AF166" s="212"/>
      <c r="AG166" s="213">
        <f>AG164*AG165</f>
        <v>19.2</v>
      </c>
      <c r="AH166" s="214"/>
      <c r="AI166" s="214"/>
      <c r="AJ166" s="214"/>
      <c r="AK166" s="214"/>
      <c r="AL166" s="215"/>
      <c r="AM166" s="13"/>
      <c r="AN166" s="40"/>
      <c r="AO166" s="40"/>
      <c r="AP166" s="40"/>
      <c r="AQ166" s="40"/>
      <c r="AR166" s="40"/>
      <c r="AS166" s="40"/>
      <c r="AT166" s="40"/>
      <c r="AU166" s="40"/>
      <c r="AV166" s="40"/>
      <c r="AW166" s="40"/>
      <c r="AX166" s="40"/>
      <c r="AY166" s="40"/>
      <c r="AZ166" s="40"/>
    </row>
    <row r="167" spans="1:52" s="34" customFormat="1" ht="15.75">
      <c r="A167" s="194">
        <v>4</v>
      </c>
      <c r="B167" s="195"/>
      <c r="C167" s="196"/>
      <c r="D167" s="197" t="s">
        <v>111</v>
      </c>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9"/>
      <c r="AA167" s="200" t="s">
        <v>107</v>
      </c>
      <c r="AB167" s="201"/>
      <c r="AC167" s="201"/>
      <c r="AD167" s="201"/>
      <c r="AE167" s="201"/>
      <c r="AF167" s="202"/>
      <c r="AG167" s="200">
        <f>ROUND(AG166*0.2,2)</f>
        <v>3.84</v>
      </c>
      <c r="AH167" s="201"/>
      <c r="AI167" s="201"/>
      <c r="AJ167" s="201"/>
      <c r="AK167" s="201"/>
      <c r="AL167" s="202"/>
      <c r="AM167" s="13"/>
      <c r="AN167" s="40"/>
      <c r="AO167" s="40"/>
      <c r="AP167" s="40"/>
      <c r="AQ167" s="40"/>
      <c r="AR167" s="40"/>
      <c r="AS167" s="40"/>
      <c r="AT167" s="40"/>
      <c r="AU167" s="40"/>
      <c r="AV167" s="40"/>
      <c r="AW167" s="40"/>
      <c r="AX167" s="40"/>
      <c r="AY167" s="40"/>
      <c r="AZ167" s="40"/>
    </row>
    <row r="168" spans="1:52" s="34" customFormat="1" ht="19.5" customHeight="1">
      <c r="A168" s="194">
        <v>5</v>
      </c>
      <c r="B168" s="195"/>
      <c r="C168" s="196"/>
      <c r="D168" s="206" t="s">
        <v>112</v>
      </c>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9"/>
      <c r="AA168" s="200" t="s">
        <v>107</v>
      </c>
      <c r="AB168" s="201"/>
      <c r="AC168" s="201"/>
      <c r="AD168" s="201"/>
      <c r="AE168" s="201"/>
      <c r="AF168" s="202"/>
      <c r="AG168" s="203">
        <f>SUM(AG166:AL167)</f>
        <v>23.04</v>
      </c>
      <c r="AH168" s="201"/>
      <c r="AI168" s="201"/>
      <c r="AJ168" s="201"/>
      <c r="AK168" s="201"/>
      <c r="AL168" s="202"/>
      <c r="AM168" s="13"/>
      <c r="AN168" s="40"/>
      <c r="AO168" s="40"/>
      <c r="AP168" s="40"/>
      <c r="AQ168" s="40"/>
      <c r="AR168" s="40"/>
      <c r="AS168" s="40"/>
      <c r="AT168" s="40"/>
      <c r="AU168" s="40"/>
      <c r="AV168" s="40"/>
      <c r="AW168" s="40"/>
      <c r="AX168" s="40"/>
      <c r="AY168" s="40"/>
      <c r="AZ168" s="40"/>
    </row>
    <row r="169" spans="1:52" s="34" customFormat="1" ht="19.5" customHeight="1">
      <c r="A169" s="216" t="s">
        <v>113</v>
      </c>
      <c r="B169" s="216"/>
      <c r="C169" s="216"/>
      <c r="D169" s="216"/>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c r="AA169" s="216"/>
      <c r="AB169" s="216"/>
      <c r="AC169" s="216"/>
      <c r="AD169" s="216"/>
      <c r="AE169" s="216"/>
      <c r="AF169" s="216"/>
      <c r="AG169" s="216"/>
      <c r="AH169" s="216"/>
      <c r="AI169" s="216"/>
      <c r="AJ169" s="216"/>
      <c r="AK169" s="216"/>
      <c r="AL169" s="216"/>
      <c r="AM169" s="13"/>
      <c r="AN169" s="40"/>
      <c r="AO169" s="40"/>
      <c r="AP169" s="40"/>
      <c r="AQ169" s="40"/>
      <c r="AR169" s="40"/>
      <c r="AS169" s="40"/>
      <c r="AT169" s="40"/>
      <c r="AU169" s="40"/>
      <c r="AV169" s="40"/>
      <c r="AW169" s="40"/>
      <c r="AX169" s="40"/>
      <c r="AY169" s="40"/>
      <c r="AZ169" s="40"/>
    </row>
    <row r="170" spans="1:52" s="34" customFormat="1" ht="19.5" customHeight="1">
      <c r="A170" s="14"/>
      <c r="B170" s="14"/>
      <c r="C170" s="14"/>
      <c r="D170" s="14"/>
      <c r="E170" s="14"/>
      <c r="F170" s="17" t="s">
        <v>0</v>
      </c>
      <c r="G170" s="14"/>
      <c r="H170" s="14"/>
      <c r="I170" s="14"/>
      <c r="J170" s="14"/>
      <c r="K170" s="14"/>
      <c r="L170" s="14"/>
      <c r="M170" s="14"/>
      <c r="N170" s="14"/>
      <c r="O170" s="14"/>
      <c r="P170" s="14"/>
      <c r="Q170" s="14"/>
      <c r="R170" s="14"/>
      <c r="S170" s="15"/>
      <c r="T170" s="15"/>
      <c r="U170" s="14"/>
      <c r="V170" s="14"/>
      <c r="W170" s="14"/>
      <c r="X170" s="14"/>
      <c r="Y170" s="17" t="s">
        <v>1</v>
      </c>
      <c r="Z170" s="14"/>
      <c r="AA170" s="14"/>
      <c r="AB170" s="14"/>
      <c r="AC170" s="14"/>
      <c r="AD170" s="14"/>
      <c r="AE170" s="14"/>
      <c r="AF170" s="14"/>
      <c r="AG170" s="14"/>
      <c r="AH170" s="14"/>
      <c r="AI170" s="14"/>
      <c r="AJ170" s="14"/>
      <c r="AK170" s="14"/>
      <c r="AL170" s="14"/>
      <c r="AM170" s="40"/>
      <c r="AN170" s="40"/>
      <c r="AO170" s="40"/>
      <c r="AP170" s="40"/>
      <c r="AQ170" s="40"/>
      <c r="AR170" s="40"/>
      <c r="AS170" s="40"/>
      <c r="AT170" s="40"/>
      <c r="AU170" s="40"/>
      <c r="AV170" s="40"/>
      <c r="AW170" s="40"/>
      <c r="AX170" s="40"/>
      <c r="AY170" s="40"/>
      <c r="AZ170" s="40"/>
    </row>
    <row r="171" spans="1:52" s="34" customFormat="1" ht="19.5" customHeight="1">
      <c r="A171" s="145" t="str">
        <f>T136</f>
        <v>Начальник Витебского областного 
управления Госпромнадзора
___________________________ В.И.Чекан</v>
      </c>
      <c r="B171" s="145"/>
      <c r="C171" s="145"/>
      <c r="D171" s="145"/>
      <c r="E171" s="145"/>
      <c r="F171" s="145"/>
      <c r="G171" s="145"/>
      <c r="H171" s="145"/>
      <c r="I171" s="145"/>
      <c r="J171" s="145"/>
      <c r="K171" s="145"/>
      <c r="L171" s="145"/>
      <c r="M171" s="145"/>
      <c r="N171" s="145"/>
      <c r="O171" s="145"/>
      <c r="P171" s="145"/>
      <c r="Q171" s="145"/>
      <c r="R171" s="145"/>
      <c r="S171" s="145"/>
      <c r="T171" s="15"/>
      <c r="U171" s="14"/>
      <c r="V171" s="217">
        <f>A135</f>
        <v>0</v>
      </c>
      <c r="W171" s="217"/>
      <c r="X171" s="217"/>
      <c r="Y171" s="217"/>
      <c r="Z171" s="217"/>
      <c r="AA171" s="217"/>
      <c r="AB171" s="217"/>
      <c r="AC171" s="217"/>
      <c r="AD171" s="217"/>
      <c r="AE171" s="217"/>
      <c r="AF171" s="217"/>
      <c r="AG171" s="217"/>
      <c r="AH171" s="217"/>
      <c r="AI171" s="217"/>
      <c r="AJ171" s="217"/>
      <c r="AK171" s="217"/>
      <c r="AL171" s="217"/>
      <c r="AM171" s="40"/>
      <c r="AN171" s="40"/>
      <c r="AO171" s="40"/>
      <c r="AP171" s="40"/>
      <c r="AQ171" s="40"/>
      <c r="AR171" s="40"/>
      <c r="AS171" s="40"/>
      <c r="AT171" s="40"/>
      <c r="AU171" s="40"/>
      <c r="AV171" s="40"/>
      <c r="AW171" s="40"/>
      <c r="AX171" s="40"/>
      <c r="AY171" s="40"/>
      <c r="AZ171" s="40"/>
    </row>
    <row r="172" spans="1:52" s="34" customFormat="1" ht="19.5" customHeight="1">
      <c r="A172" s="145"/>
      <c r="B172" s="145"/>
      <c r="C172" s="145"/>
      <c r="D172" s="145"/>
      <c r="E172" s="145"/>
      <c r="F172" s="145"/>
      <c r="G172" s="145"/>
      <c r="H172" s="145"/>
      <c r="I172" s="145"/>
      <c r="J172" s="145"/>
      <c r="K172" s="145"/>
      <c r="L172" s="145"/>
      <c r="M172" s="145"/>
      <c r="N172" s="145"/>
      <c r="O172" s="145"/>
      <c r="P172" s="145"/>
      <c r="Q172" s="145"/>
      <c r="R172" s="145"/>
      <c r="S172" s="145"/>
      <c r="T172" s="15"/>
      <c r="U172" s="14"/>
      <c r="V172" s="218"/>
      <c r="W172" s="218"/>
      <c r="X172" s="218"/>
      <c r="Y172" s="218"/>
      <c r="Z172" s="218"/>
      <c r="AA172" s="218"/>
      <c r="AB172" s="218"/>
      <c r="AC172" s="218"/>
      <c r="AD172" s="218"/>
      <c r="AE172" s="218"/>
      <c r="AF172" s="218"/>
      <c r="AG172" s="218"/>
      <c r="AH172" s="218"/>
      <c r="AI172" s="218"/>
      <c r="AJ172" s="218"/>
      <c r="AK172" s="218"/>
      <c r="AL172" s="218"/>
      <c r="AM172" s="40"/>
      <c r="AN172" s="40"/>
      <c r="AO172" s="40"/>
      <c r="AP172" s="40"/>
      <c r="AQ172" s="40"/>
      <c r="AR172" s="40"/>
      <c r="AS172" s="40"/>
      <c r="AT172" s="40"/>
      <c r="AU172" s="40"/>
      <c r="AV172" s="40"/>
      <c r="AW172" s="40"/>
      <c r="AX172" s="40"/>
      <c r="AY172" s="40"/>
      <c r="AZ172" s="40"/>
    </row>
    <row r="173" spans="1:52" s="34" customFormat="1" ht="8.25" customHeight="1">
      <c r="A173" s="145"/>
      <c r="B173" s="145"/>
      <c r="C173" s="145"/>
      <c r="D173" s="145"/>
      <c r="E173" s="145"/>
      <c r="F173" s="145"/>
      <c r="G173" s="145"/>
      <c r="H173" s="145"/>
      <c r="I173" s="145"/>
      <c r="J173" s="145"/>
      <c r="K173" s="145"/>
      <c r="L173" s="145"/>
      <c r="M173" s="145"/>
      <c r="N173" s="145"/>
      <c r="O173" s="145"/>
      <c r="P173" s="145"/>
      <c r="Q173" s="145"/>
      <c r="R173" s="145"/>
      <c r="S173" s="145"/>
      <c r="T173" s="15"/>
      <c r="U173" s="14"/>
      <c r="V173" s="14"/>
      <c r="W173" s="14"/>
      <c r="X173" s="14"/>
      <c r="Y173" s="14"/>
      <c r="Z173" s="14"/>
      <c r="AA173" s="33" t="s">
        <v>60</v>
      </c>
      <c r="AB173" s="14"/>
      <c r="AC173" s="14"/>
      <c r="AD173" s="14"/>
      <c r="AE173" s="14"/>
      <c r="AF173" s="14"/>
      <c r="AG173" s="14"/>
      <c r="AH173" s="14"/>
      <c r="AI173" s="14"/>
      <c r="AJ173" s="14"/>
      <c r="AK173" s="14"/>
      <c r="AL173" s="14"/>
      <c r="AM173" s="40"/>
      <c r="AN173" s="40"/>
      <c r="AO173" s="40"/>
      <c r="AP173" s="40"/>
      <c r="AQ173" s="40"/>
      <c r="AR173" s="40"/>
      <c r="AS173" s="40"/>
      <c r="AT173" s="40"/>
      <c r="AU173" s="40"/>
      <c r="AV173" s="40"/>
      <c r="AW173" s="40"/>
      <c r="AX173" s="40"/>
      <c r="AY173" s="40"/>
      <c r="AZ173" s="40"/>
    </row>
    <row r="174" spans="1:52" s="34" customFormat="1" ht="18" customHeight="1">
      <c r="A174" s="145"/>
      <c r="B174" s="145"/>
      <c r="C174" s="145"/>
      <c r="D174" s="145"/>
      <c r="E174" s="145"/>
      <c r="F174" s="145"/>
      <c r="G174" s="145"/>
      <c r="H174" s="145"/>
      <c r="I174" s="145"/>
      <c r="J174" s="145"/>
      <c r="K174" s="145"/>
      <c r="L174" s="145"/>
      <c r="M174" s="145"/>
      <c r="N174" s="145"/>
      <c r="O174" s="145"/>
      <c r="P174" s="145"/>
      <c r="Q174" s="145"/>
      <c r="R174" s="145"/>
      <c r="S174" s="145"/>
      <c r="T174" s="15"/>
      <c r="U174" s="14"/>
      <c r="V174" s="219"/>
      <c r="W174" s="219"/>
      <c r="X174" s="219"/>
      <c r="Y174" s="219"/>
      <c r="Z174" s="219"/>
      <c r="AA174" s="219"/>
      <c r="AB174" s="219"/>
      <c r="AC174" s="219"/>
      <c r="AD174" s="220">
        <f>K138</f>
        <v>0</v>
      </c>
      <c r="AE174" s="220"/>
      <c r="AF174" s="220"/>
      <c r="AG174" s="220"/>
      <c r="AH174" s="220"/>
      <c r="AI174" s="220"/>
      <c r="AJ174" s="220"/>
      <c r="AK174" s="220"/>
      <c r="AL174" s="220"/>
      <c r="AM174" s="40"/>
      <c r="AN174" s="40"/>
      <c r="AO174" s="40"/>
      <c r="AP174" s="40"/>
      <c r="AQ174" s="40"/>
      <c r="AR174" s="40"/>
      <c r="AS174" s="40"/>
      <c r="AT174" s="40"/>
      <c r="AU174" s="40"/>
      <c r="AV174" s="40"/>
      <c r="AW174" s="40"/>
      <c r="AX174" s="40"/>
      <c r="AY174" s="40"/>
      <c r="AZ174" s="40"/>
    </row>
    <row r="175" spans="1:52" s="34" customFormat="1" ht="15" customHeight="1">
      <c r="A175" s="15"/>
      <c r="B175" s="15"/>
      <c r="C175" s="15"/>
      <c r="D175" s="15"/>
      <c r="E175" s="15"/>
      <c r="F175" s="15"/>
      <c r="G175" s="15"/>
      <c r="H175" s="15"/>
      <c r="I175" s="14"/>
      <c r="J175" s="14"/>
      <c r="K175" s="14"/>
      <c r="L175" s="14"/>
      <c r="M175" s="14"/>
      <c r="N175" s="14"/>
      <c r="O175" s="14"/>
      <c r="P175" s="14"/>
      <c r="Q175" s="14"/>
      <c r="R175" s="14"/>
      <c r="S175" s="15"/>
      <c r="T175" s="15"/>
      <c r="U175" s="14"/>
      <c r="V175" s="14" t="s">
        <v>10</v>
      </c>
      <c r="W175" s="14"/>
      <c r="X175" s="14"/>
      <c r="Y175" s="14"/>
      <c r="Z175" s="14"/>
      <c r="AA175" s="14"/>
      <c r="AB175" s="14"/>
      <c r="AC175" s="14"/>
      <c r="AD175" s="14"/>
      <c r="AE175" s="14"/>
      <c r="AF175" s="14"/>
      <c r="AG175" s="32" t="s">
        <v>36</v>
      </c>
      <c r="AH175" s="14"/>
      <c r="AI175" s="14"/>
      <c r="AJ175" s="14"/>
      <c r="AK175" s="14"/>
      <c r="AL175" s="14"/>
      <c r="AM175" s="40"/>
      <c r="AN175" s="40"/>
      <c r="AO175" s="40"/>
      <c r="AP175" s="40"/>
      <c r="AQ175" s="40"/>
      <c r="AR175" s="40"/>
      <c r="AS175" s="40"/>
      <c r="AT175" s="40"/>
      <c r="AU175" s="40"/>
      <c r="AV175" s="40"/>
      <c r="AW175" s="40"/>
      <c r="AX175" s="40"/>
      <c r="AY175" s="40"/>
      <c r="AZ175" s="40"/>
    </row>
    <row r="176" spans="1:52" s="34" customFormat="1" ht="15" customHeight="1">
      <c r="A176" s="14"/>
      <c r="B176" s="14"/>
      <c r="C176" s="14"/>
      <c r="D176" s="14"/>
      <c r="E176" s="14" t="s">
        <v>11</v>
      </c>
      <c r="F176" s="14"/>
      <c r="G176" s="14"/>
      <c r="H176" s="14"/>
      <c r="I176" s="14"/>
      <c r="J176" s="14"/>
      <c r="K176" s="14"/>
      <c r="L176" s="14"/>
      <c r="M176" s="14"/>
      <c r="N176" s="14"/>
      <c r="O176" s="14"/>
      <c r="P176" s="14"/>
      <c r="Q176" s="14"/>
      <c r="R176" s="14"/>
      <c r="S176" s="15"/>
      <c r="T176" s="15"/>
      <c r="U176" s="14"/>
      <c r="V176" s="14"/>
      <c r="W176" s="14"/>
      <c r="X176" s="14"/>
      <c r="Y176" s="14"/>
      <c r="AA176" s="14"/>
      <c r="AB176" s="14" t="s">
        <v>11</v>
      </c>
      <c r="AC176" s="14"/>
      <c r="AD176" s="14"/>
      <c r="AE176" s="14"/>
      <c r="AF176" s="14"/>
      <c r="AG176" s="14"/>
      <c r="AH176" s="14"/>
      <c r="AI176" s="14"/>
      <c r="AJ176" s="14"/>
      <c r="AK176" s="14"/>
      <c r="AL176" s="14"/>
      <c r="AM176" s="40"/>
      <c r="AN176" s="40"/>
      <c r="AO176" s="40"/>
      <c r="AP176" s="40"/>
      <c r="AQ176" s="40"/>
      <c r="AR176" s="40"/>
      <c r="AS176" s="40"/>
      <c r="AT176" s="40"/>
      <c r="AU176" s="40"/>
      <c r="AV176" s="40"/>
      <c r="AW176" s="40"/>
      <c r="AX176" s="40"/>
      <c r="AY176" s="40"/>
      <c r="AZ176" s="40"/>
    </row>
    <row r="177" spans="1:52" s="34" customFormat="1" ht="10.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row>
    <row r="178" spans="1:52" s="34" customFormat="1" ht="1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40"/>
      <c r="AO178" s="40"/>
      <c r="AP178" s="40"/>
      <c r="AQ178" s="40"/>
      <c r="AR178" s="40"/>
      <c r="AS178" s="40"/>
      <c r="AT178" s="40"/>
      <c r="AU178" s="40"/>
      <c r="AV178" s="40"/>
      <c r="AW178" s="40"/>
      <c r="AX178" s="40"/>
      <c r="AY178" s="40"/>
      <c r="AZ178" s="40"/>
    </row>
    <row r="179" spans="1:52" s="34" customFormat="1" ht="15">
      <c r="A179" s="221" t="s">
        <v>47</v>
      </c>
      <c r="B179" s="221"/>
      <c r="C179" s="221"/>
      <c r="D179" s="221"/>
      <c r="E179" s="221"/>
      <c r="F179" s="221"/>
      <c r="G179" s="221"/>
      <c r="H179" s="221"/>
      <c r="I179" s="221"/>
      <c r="J179" s="221"/>
      <c r="K179" s="221"/>
      <c r="L179" s="221"/>
      <c r="M179" s="221"/>
      <c r="N179" s="221"/>
      <c r="O179" s="221"/>
      <c r="P179" s="221"/>
      <c r="Q179" s="14"/>
      <c r="R179" s="221" t="s">
        <v>1</v>
      </c>
      <c r="S179" s="221"/>
      <c r="T179" s="221"/>
      <c r="U179" s="221"/>
      <c r="V179" s="221"/>
      <c r="W179" s="221"/>
      <c r="X179" s="221"/>
      <c r="Y179" s="221"/>
      <c r="Z179" s="221"/>
      <c r="AA179" s="221"/>
      <c r="AB179" s="221"/>
      <c r="AC179" s="221"/>
      <c r="AD179" s="221"/>
      <c r="AE179" s="221"/>
      <c r="AF179" s="221"/>
      <c r="AG179" s="221"/>
      <c r="AH179" s="221"/>
      <c r="AI179" s="221"/>
      <c r="AJ179" s="221"/>
      <c r="AK179" s="221"/>
      <c r="AL179" s="221"/>
      <c r="AM179" s="13"/>
      <c r="AN179" s="40"/>
      <c r="AO179" s="40"/>
      <c r="AP179" s="40"/>
      <c r="AQ179" s="40"/>
      <c r="AR179" s="40"/>
      <c r="AS179" s="40"/>
      <c r="AT179" s="40"/>
      <c r="AU179" s="40"/>
      <c r="AV179" s="40"/>
      <c r="AW179" s="40"/>
      <c r="AX179" s="40"/>
      <c r="AY179" s="40"/>
      <c r="AZ179" s="40"/>
    </row>
    <row r="180" spans="1:52" s="34" customFormat="1" ht="15">
      <c r="A180" s="222" t="str">
        <f>VLOOKUP($W$6,$BA$1:$BG$26,3,0)</f>
        <v>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v>
      </c>
      <c r="B180" s="222"/>
      <c r="C180" s="222"/>
      <c r="D180" s="222"/>
      <c r="E180" s="222"/>
      <c r="F180" s="222"/>
      <c r="G180" s="222"/>
      <c r="H180" s="222"/>
      <c r="I180" s="222"/>
      <c r="J180" s="222"/>
      <c r="K180" s="222"/>
      <c r="L180" s="222"/>
      <c r="M180" s="222"/>
      <c r="N180" s="222"/>
      <c r="O180" s="222"/>
      <c r="P180" s="222"/>
      <c r="Q180" s="14"/>
      <c r="R180" s="223">
        <f>A126</f>
        <v>0</v>
      </c>
      <c r="S180" s="223"/>
      <c r="T180" s="223"/>
      <c r="U180" s="223"/>
      <c r="V180" s="223"/>
      <c r="W180" s="223"/>
      <c r="X180" s="223"/>
      <c r="Y180" s="223"/>
      <c r="Z180" s="223"/>
      <c r="AA180" s="223"/>
      <c r="AB180" s="223"/>
      <c r="AC180" s="223"/>
      <c r="AD180" s="223"/>
      <c r="AE180" s="223"/>
      <c r="AF180" s="223"/>
      <c r="AG180" s="223"/>
      <c r="AH180" s="223"/>
      <c r="AI180" s="223"/>
      <c r="AJ180" s="223"/>
      <c r="AK180" s="223"/>
      <c r="AL180" s="223"/>
      <c r="AM180" s="13"/>
      <c r="AN180" s="40"/>
      <c r="AO180" s="40"/>
      <c r="AP180" s="40"/>
      <c r="AQ180" s="40"/>
      <c r="AR180" s="40"/>
      <c r="AS180" s="40"/>
      <c r="AT180" s="40"/>
      <c r="AU180" s="40"/>
      <c r="AV180" s="40"/>
      <c r="AW180" s="40"/>
      <c r="AX180" s="40"/>
      <c r="AY180" s="40"/>
      <c r="AZ180" s="40"/>
    </row>
    <row r="181" spans="1:52" s="34" customFormat="1" ht="15.75" customHeight="1">
      <c r="A181" s="222"/>
      <c r="B181" s="222"/>
      <c r="C181" s="222"/>
      <c r="D181" s="222"/>
      <c r="E181" s="222"/>
      <c r="F181" s="222"/>
      <c r="G181" s="222"/>
      <c r="H181" s="222"/>
      <c r="I181" s="222"/>
      <c r="J181" s="222"/>
      <c r="K181" s="222"/>
      <c r="L181" s="222"/>
      <c r="M181" s="222"/>
      <c r="N181" s="222"/>
      <c r="O181" s="222"/>
      <c r="P181" s="222"/>
      <c r="Q181" s="14"/>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13"/>
      <c r="AN181" s="40"/>
      <c r="AO181" s="40"/>
      <c r="AP181" s="40"/>
      <c r="AQ181" s="40"/>
      <c r="AR181" s="40"/>
      <c r="AS181" s="40"/>
      <c r="AT181" s="40"/>
      <c r="AU181" s="40"/>
      <c r="AV181" s="40"/>
      <c r="AW181" s="40"/>
      <c r="AX181" s="40"/>
      <c r="AY181" s="40"/>
      <c r="AZ181" s="40"/>
    </row>
    <row r="182" spans="1:52" s="34" customFormat="1" ht="12.75" customHeight="1">
      <c r="A182" s="222"/>
      <c r="B182" s="222"/>
      <c r="C182" s="222"/>
      <c r="D182" s="222"/>
      <c r="E182" s="222"/>
      <c r="F182" s="222"/>
      <c r="G182" s="222"/>
      <c r="H182" s="222"/>
      <c r="I182" s="222"/>
      <c r="J182" s="222"/>
      <c r="K182" s="222"/>
      <c r="L182" s="222"/>
      <c r="M182" s="222"/>
      <c r="N182" s="222"/>
      <c r="O182" s="222"/>
      <c r="P182" s="222"/>
      <c r="Q182" s="14"/>
      <c r="R182" s="20" t="s">
        <v>37</v>
      </c>
      <c r="S182" s="20"/>
      <c r="T182" s="20"/>
      <c r="U182" s="20"/>
      <c r="V182" s="20"/>
      <c r="W182" s="20"/>
      <c r="X182" s="20"/>
      <c r="Y182" s="20"/>
      <c r="Z182" s="20"/>
      <c r="AA182" s="20"/>
      <c r="AB182" s="20"/>
      <c r="AC182" s="20"/>
      <c r="AD182" s="20"/>
      <c r="AE182" s="20"/>
      <c r="AF182" s="20"/>
      <c r="AG182" s="20"/>
      <c r="AH182" s="20"/>
      <c r="AI182" s="20"/>
      <c r="AJ182" s="20"/>
      <c r="AK182" s="20"/>
      <c r="AL182" s="20"/>
      <c r="AM182" s="20"/>
      <c r="AN182" s="40"/>
      <c r="AO182" s="40"/>
      <c r="AP182" s="40"/>
      <c r="AQ182" s="40"/>
      <c r="AR182" s="40"/>
      <c r="AS182" s="40"/>
      <c r="AT182" s="40"/>
      <c r="AU182" s="40"/>
      <c r="AV182" s="40"/>
      <c r="AW182" s="40"/>
      <c r="AX182" s="40"/>
      <c r="AY182" s="40"/>
      <c r="AZ182" s="40"/>
    </row>
    <row r="183" spans="1:52" s="34" customFormat="1" ht="6" customHeight="1">
      <c r="A183" s="222"/>
      <c r="B183" s="222"/>
      <c r="C183" s="222"/>
      <c r="D183" s="222"/>
      <c r="E183" s="222"/>
      <c r="F183" s="222"/>
      <c r="G183" s="222"/>
      <c r="H183" s="222"/>
      <c r="I183" s="222"/>
      <c r="J183" s="222"/>
      <c r="K183" s="222"/>
      <c r="L183" s="222"/>
      <c r="M183" s="222"/>
      <c r="N183" s="222"/>
      <c r="O183" s="222"/>
      <c r="P183" s="222"/>
      <c r="Q183" s="14"/>
      <c r="R183" s="224">
        <f>A129</f>
        <v>0</v>
      </c>
      <c r="S183" s="224"/>
      <c r="T183" s="224"/>
      <c r="U183" s="224"/>
      <c r="V183" s="224"/>
      <c r="W183" s="224"/>
      <c r="X183" s="224"/>
      <c r="Y183" s="224"/>
      <c r="Z183" s="224"/>
      <c r="AA183" s="224"/>
      <c r="AB183" s="224"/>
      <c r="AC183" s="224"/>
      <c r="AD183" s="224"/>
      <c r="AE183" s="224"/>
      <c r="AF183" s="224"/>
      <c r="AG183" s="224"/>
      <c r="AH183" s="224"/>
      <c r="AI183" s="224"/>
      <c r="AJ183" s="224"/>
      <c r="AK183" s="224"/>
      <c r="AL183" s="224"/>
      <c r="AM183" s="13"/>
      <c r="AN183" s="40"/>
      <c r="AO183" s="40"/>
      <c r="AP183" s="40"/>
      <c r="AQ183" s="40"/>
      <c r="AR183" s="40"/>
      <c r="AS183" s="40"/>
      <c r="AT183" s="40"/>
      <c r="AU183" s="40"/>
      <c r="AV183" s="40"/>
      <c r="AW183" s="40"/>
      <c r="AX183" s="40"/>
      <c r="AY183" s="40"/>
      <c r="AZ183" s="40"/>
    </row>
    <row r="184" spans="1:52" s="34" customFormat="1" ht="23.25" customHeight="1">
      <c r="A184" s="222"/>
      <c r="B184" s="222"/>
      <c r="C184" s="222"/>
      <c r="D184" s="222"/>
      <c r="E184" s="222"/>
      <c r="F184" s="222"/>
      <c r="G184" s="222"/>
      <c r="H184" s="222"/>
      <c r="I184" s="222"/>
      <c r="J184" s="222"/>
      <c r="K184" s="222"/>
      <c r="L184" s="222"/>
      <c r="M184" s="222"/>
      <c r="N184" s="222"/>
      <c r="O184" s="222"/>
      <c r="P184" s="222"/>
      <c r="Q184" s="14"/>
      <c r="R184" s="224"/>
      <c r="S184" s="224"/>
      <c r="T184" s="224"/>
      <c r="U184" s="224"/>
      <c r="V184" s="224"/>
      <c r="W184" s="224"/>
      <c r="X184" s="224"/>
      <c r="Y184" s="224"/>
      <c r="Z184" s="224"/>
      <c r="AA184" s="224"/>
      <c r="AB184" s="224"/>
      <c r="AC184" s="224"/>
      <c r="AD184" s="224"/>
      <c r="AE184" s="224"/>
      <c r="AF184" s="224"/>
      <c r="AG184" s="224"/>
      <c r="AH184" s="224"/>
      <c r="AI184" s="224"/>
      <c r="AJ184" s="224"/>
      <c r="AK184" s="224"/>
      <c r="AL184" s="224"/>
      <c r="AM184" s="13"/>
      <c r="AN184" s="40"/>
      <c r="AO184" s="40"/>
      <c r="AP184" s="40"/>
      <c r="AQ184" s="40"/>
      <c r="AR184" s="40"/>
      <c r="AS184" s="40"/>
      <c r="AT184" s="40"/>
      <c r="AU184" s="40"/>
      <c r="AV184" s="40"/>
      <c r="AW184" s="40"/>
      <c r="AX184" s="40"/>
      <c r="AY184" s="40"/>
      <c r="AZ184" s="40"/>
    </row>
    <row r="185" spans="1:52" s="34" customFormat="1" ht="19.5" customHeight="1">
      <c r="A185" s="222"/>
      <c r="B185" s="222"/>
      <c r="C185" s="222"/>
      <c r="D185" s="222"/>
      <c r="E185" s="222"/>
      <c r="F185" s="222"/>
      <c r="G185" s="222"/>
      <c r="H185" s="222"/>
      <c r="I185" s="222"/>
      <c r="J185" s="222"/>
      <c r="K185" s="222"/>
      <c r="L185" s="222"/>
      <c r="M185" s="222"/>
      <c r="N185" s="222"/>
      <c r="O185" s="222"/>
      <c r="P185" s="222"/>
      <c r="Q185" s="14"/>
      <c r="R185" s="225" t="s">
        <v>39</v>
      </c>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13"/>
      <c r="AN185" s="40"/>
      <c r="AO185" s="40"/>
      <c r="AP185" s="40"/>
      <c r="AQ185" s="40"/>
      <c r="AR185" s="40"/>
      <c r="AS185" s="40"/>
      <c r="AT185" s="40"/>
      <c r="AU185" s="40"/>
      <c r="AV185" s="40"/>
      <c r="AW185" s="40"/>
      <c r="AX185" s="40"/>
      <c r="AY185" s="40"/>
      <c r="AZ185" s="40"/>
    </row>
    <row r="186" spans="1:52" s="34" customFormat="1" ht="15">
      <c r="A186" s="222"/>
      <c r="B186" s="222"/>
      <c r="C186" s="222"/>
      <c r="D186" s="222"/>
      <c r="E186" s="222"/>
      <c r="F186" s="222"/>
      <c r="G186" s="222"/>
      <c r="H186" s="222"/>
      <c r="I186" s="222"/>
      <c r="J186" s="222"/>
      <c r="K186" s="222"/>
      <c r="L186" s="222"/>
      <c r="M186" s="222"/>
      <c r="N186" s="222"/>
      <c r="O186" s="222"/>
      <c r="P186" s="222"/>
      <c r="Q186" s="14"/>
      <c r="R186" s="225">
        <f>A131</f>
        <v>0</v>
      </c>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225"/>
      <c r="AN186" s="40"/>
      <c r="AO186" s="40"/>
      <c r="AP186" s="40"/>
      <c r="AQ186" s="40"/>
      <c r="AR186" s="40"/>
      <c r="AS186" s="40"/>
      <c r="AT186" s="40"/>
      <c r="AU186" s="40"/>
      <c r="AV186" s="40"/>
      <c r="AW186" s="40"/>
      <c r="AX186" s="40"/>
      <c r="AY186" s="40"/>
      <c r="AZ186" s="40"/>
    </row>
    <row r="187" spans="1:52" s="34" customFormat="1" ht="30" customHeight="1">
      <c r="A187" s="222"/>
      <c r="B187" s="222"/>
      <c r="C187" s="222"/>
      <c r="D187" s="222"/>
      <c r="E187" s="222"/>
      <c r="F187" s="222"/>
      <c r="G187" s="222"/>
      <c r="H187" s="222"/>
      <c r="I187" s="222"/>
      <c r="J187" s="222"/>
      <c r="K187" s="222"/>
      <c r="L187" s="222"/>
      <c r="M187" s="222"/>
      <c r="N187" s="222"/>
      <c r="O187" s="222"/>
      <c r="P187" s="222"/>
      <c r="Q187" s="14"/>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40"/>
      <c r="AO187" s="40"/>
      <c r="AP187" s="40"/>
      <c r="AQ187" s="40"/>
      <c r="AR187" s="40"/>
      <c r="AS187" s="40"/>
      <c r="AT187" s="40"/>
      <c r="AU187" s="40"/>
      <c r="AV187" s="40"/>
      <c r="AW187" s="40"/>
      <c r="AX187" s="40"/>
      <c r="AY187" s="40"/>
      <c r="AZ187" s="40"/>
    </row>
    <row r="188" spans="1:52" s="34" customFormat="1" ht="15">
      <c r="A188" s="222"/>
      <c r="B188" s="222"/>
      <c r="C188" s="222"/>
      <c r="D188" s="222"/>
      <c r="E188" s="222"/>
      <c r="F188" s="222"/>
      <c r="G188" s="222"/>
      <c r="H188" s="222"/>
      <c r="I188" s="222"/>
      <c r="J188" s="222"/>
      <c r="K188" s="222"/>
      <c r="L188" s="222"/>
      <c r="M188" s="222"/>
      <c r="N188" s="222"/>
      <c r="O188" s="222"/>
      <c r="P188" s="222"/>
      <c r="Q188" s="14"/>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40"/>
      <c r="AO188" s="40"/>
      <c r="AP188" s="40"/>
      <c r="AQ188" s="40"/>
      <c r="AR188" s="40"/>
      <c r="AS188" s="40"/>
      <c r="AT188" s="40"/>
      <c r="AU188" s="40"/>
      <c r="AV188" s="40"/>
      <c r="AW188" s="40"/>
      <c r="AX188" s="40"/>
      <c r="AY188" s="40"/>
      <c r="AZ188" s="40"/>
    </row>
    <row r="189" spans="1:52" s="34" customFormat="1" ht="15">
      <c r="A189" s="14"/>
      <c r="B189" s="14"/>
      <c r="C189" s="14"/>
      <c r="D189" s="14"/>
      <c r="E189" s="14"/>
      <c r="F189" s="14"/>
      <c r="G189" s="14"/>
      <c r="H189" s="14"/>
      <c r="I189" s="14"/>
      <c r="J189" s="14"/>
      <c r="K189" s="14"/>
      <c r="L189" s="14"/>
      <c r="M189" s="14"/>
      <c r="N189" s="14"/>
      <c r="O189" s="14"/>
      <c r="P189" s="14"/>
      <c r="Q189" s="14"/>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40"/>
      <c r="AO189" s="40"/>
      <c r="AP189" s="40"/>
      <c r="AQ189" s="40"/>
      <c r="AR189" s="40"/>
      <c r="AS189" s="40"/>
      <c r="AT189" s="40"/>
      <c r="AU189" s="40"/>
      <c r="AV189" s="40"/>
      <c r="AW189" s="40"/>
      <c r="AX189" s="40"/>
      <c r="AY189" s="40"/>
      <c r="AZ189" s="40"/>
    </row>
    <row r="190" spans="1:52" s="34" customFormat="1" ht="15">
      <c r="A190" s="14"/>
      <c r="B190" s="14"/>
      <c r="C190" s="14"/>
      <c r="D190" s="14"/>
      <c r="E190" s="14"/>
      <c r="F190" s="14"/>
      <c r="G190" s="14"/>
      <c r="H190" s="14"/>
      <c r="I190" s="14"/>
      <c r="J190" s="14"/>
      <c r="K190" s="14"/>
      <c r="L190" s="14"/>
      <c r="M190" s="14"/>
      <c r="N190" s="226" t="s">
        <v>2</v>
      </c>
      <c r="O190" s="226"/>
      <c r="P190" s="226"/>
      <c r="Q190" s="226"/>
      <c r="R190" s="226"/>
      <c r="S190" s="279" t="str">
        <f>V57</f>
        <v>Р/</v>
      </c>
      <c r="T190" s="279"/>
      <c r="U190" s="279"/>
      <c r="V190" s="279"/>
      <c r="W190" s="279"/>
      <c r="X190" s="279"/>
      <c r="Y190" s="279"/>
      <c r="Z190" s="279"/>
      <c r="AA190" s="279"/>
      <c r="AB190" s="279"/>
      <c r="AC190" s="14"/>
      <c r="AD190" s="14"/>
      <c r="AE190" s="14"/>
      <c r="AF190" s="14"/>
      <c r="AG190" s="14"/>
      <c r="AH190" s="14"/>
      <c r="AI190" s="14"/>
      <c r="AJ190" s="14"/>
      <c r="AK190" s="14"/>
      <c r="AL190" s="14"/>
      <c r="AM190" s="13"/>
      <c r="AN190" s="40"/>
      <c r="AO190" s="40"/>
      <c r="AP190" s="40"/>
      <c r="AQ190" s="40"/>
      <c r="AR190" s="40"/>
      <c r="AS190" s="40"/>
      <c r="AT190" s="40"/>
      <c r="AU190" s="40"/>
      <c r="AV190" s="40"/>
      <c r="AW190" s="40"/>
      <c r="AX190" s="40"/>
      <c r="AY190" s="40"/>
      <c r="AZ190" s="40"/>
    </row>
    <row r="191" spans="1:52" s="34" customFormat="1" ht="21" customHeight="1">
      <c r="A191" s="14"/>
      <c r="B191" s="14"/>
      <c r="C191" s="14"/>
      <c r="D191" s="14"/>
      <c r="E191" s="14"/>
      <c r="F191" s="14"/>
      <c r="G191" s="14"/>
      <c r="H191" s="14"/>
      <c r="I191" s="14"/>
      <c r="J191" s="14"/>
      <c r="K191" s="14"/>
      <c r="L191" s="14"/>
      <c r="M191" s="13"/>
      <c r="N191" s="17" t="s">
        <v>3</v>
      </c>
      <c r="O191" s="14"/>
      <c r="P191" s="14"/>
      <c r="Q191" s="14"/>
      <c r="R191" s="14"/>
      <c r="S191" s="15"/>
      <c r="T191" s="15"/>
      <c r="U191" s="14"/>
      <c r="V191" s="14"/>
      <c r="W191" s="14"/>
      <c r="X191" s="14"/>
      <c r="Y191" s="14"/>
      <c r="Z191" s="14"/>
      <c r="AA191" s="14"/>
      <c r="AB191" s="14"/>
      <c r="AC191" s="14"/>
      <c r="AD191" s="14"/>
      <c r="AE191" s="14"/>
      <c r="AF191" s="14"/>
      <c r="AG191" s="14"/>
      <c r="AH191" s="14"/>
      <c r="AI191" s="14"/>
      <c r="AJ191" s="14"/>
      <c r="AK191" s="14"/>
      <c r="AL191" s="14"/>
      <c r="AM191" s="13"/>
      <c r="AN191" s="40"/>
      <c r="AO191" s="40"/>
      <c r="AP191" s="40"/>
      <c r="AQ191" s="40"/>
      <c r="AR191" s="40"/>
      <c r="AS191" s="40"/>
      <c r="AT191" s="40"/>
      <c r="AU191" s="40"/>
      <c r="AV191" s="40"/>
      <c r="AW191" s="40"/>
      <c r="AX191" s="40"/>
      <c r="AY191" s="40"/>
      <c r="AZ191" s="40"/>
    </row>
    <row r="192" spans="1:52" s="34" customFormat="1" ht="15" customHeight="1">
      <c r="A192" s="18"/>
      <c r="B192" s="227" t="s">
        <v>52</v>
      </c>
      <c r="C192" s="227"/>
      <c r="D192" s="227"/>
      <c r="E192" s="227"/>
      <c r="F192" s="227"/>
      <c r="G192" s="227"/>
      <c r="H192" s="227"/>
      <c r="I192" s="227"/>
      <c r="J192" s="227"/>
      <c r="K192" s="227"/>
      <c r="L192" s="228" t="str">
        <f>V57</f>
        <v>Р/</v>
      </c>
      <c r="M192" s="228"/>
      <c r="N192" s="228"/>
      <c r="O192" s="228"/>
      <c r="P192" s="228"/>
      <c r="Q192" s="228"/>
      <c r="R192" s="228"/>
      <c r="S192" s="228"/>
      <c r="T192" s="228"/>
      <c r="U192" s="14" t="s">
        <v>6</v>
      </c>
      <c r="V192" s="14"/>
      <c r="W192" s="229">
        <f>AD59</f>
        <v>0</v>
      </c>
      <c r="X192" s="229"/>
      <c r="Y192" s="229"/>
      <c r="Z192" s="229"/>
      <c r="AA192" s="229"/>
      <c r="AB192" s="229"/>
      <c r="AC192" s="35" t="str">
        <f>AJ59</f>
        <v> г.</v>
      </c>
      <c r="AD192" s="14"/>
      <c r="AE192" s="14"/>
      <c r="AF192" s="14"/>
      <c r="AG192" s="14"/>
      <c r="AH192" s="14"/>
      <c r="AI192" s="14"/>
      <c r="AJ192" s="14"/>
      <c r="AK192" s="14"/>
      <c r="AL192" s="14"/>
      <c r="AM192" s="13"/>
      <c r="AN192" s="40"/>
      <c r="AO192" s="40"/>
      <c r="AP192" s="40"/>
      <c r="AQ192" s="40"/>
      <c r="AR192" s="40"/>
      <c r="AS192" s="40"/>
      <c r="AT192" s="40"/>
      <c r="AU192" s="40"/>
      <c r="AV192" s="40"/>
      <c r="AW192" s="40"/>
      <c r="AX192" s="40"/>
      <c r="AY192" s="40"/>
      <c r="AZ192" s="40"/>
    </row>
    <row r="193" spans="1:52" s="34" customFormat="1" ht="18.75" customHeight="1">
      <c r="A193" s="17" t="s">
        <v>4</v>
      </c>
      <c r="B193" s="230"/>
      <c r="C193" s="230"/>
      <c r="D193" s="17" t="s">
        <v>4</v>
      </c>
      <c r="E193" s="231"/>
      <c r="F193" s="231"/>
      <c r="G193" s="231"/>
      <c r="H193" s="231"/>
      <c r="I193" s="231"/>
      <c r="J193" s="231"/>
      <c r="K193" s="231"/>
      <c r="L193" s="39" t="s">
        <v>5</v>
      </c>
      <c r="M193" s="14"/>
      <c r="N193" s="14"/>
      <c r="O193" s="36"/>
      <c r="P193" s="36"/>
      <c r="Q193" s="36"/>
      <c r="R193" s="36"/>
      <c r="S193" s="36"/>
      <c r="T193" s="36"/>
      <c r="U193" s="14"/>
      <c r="V193" s="14"/>
      <c r="W193" s="30"/>
      <c r="X193" s="30"/>
      <c r="Y193" s="30"/>
      <c r="Z193" s="30"/>
      <c r="AA193" s="30"/>
      <c r="AB193" s="30"/>
      <c r="AC193" s="30"/>
      <c r="AD193" s="14"/>
      <c r="AE193" s="14"/>
      <c r="AF193" s="14"/>
      <c r="AG193" s="14"/>
      <c r="AH193" s="14"/>
      <c r="AI193" s="14"/>
      <c r="AJ193" s="14"/>
      <c r="AK193" s="14"/>
      <c r="AL193" s="14"/>
      <c r="AM193" s="13"/>
      <c r="AN193" s="40"/>
      <c r="AO193" s="40"/>
      <c r="AP193" s="40"/>
      <c r="AQ193" s="40"/>
      <c r="AR193" s="40"/>
      <c r="AS193" s="40"/>
      <c r="AT193" s="40"/>
      <c r="AU193" s="40"/>
      <c r="AV193" s="40"/>
      <c r="AW193" s="40"/>
      <c r="AX193" s="40"/>
      <c r="AY193" s="40"/>
      <c r="AZ193" s="40"/>
    </row>
    <row r="194" spans="1:52" s="34" customFormat="1" ht="33" customHeight="1">
      <c r="A194" s="254" t="s">
        <v>57</v>
      </c>
      <c r="B194" s="254"/>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13"/>
      <c r="AN194" s="40"/>
      <c r="AO194" s="40"/>
      <c r="AP194" s="40"/>
      <c r="AQ194" s="40"/>
      <c r="AR194" s="40"/>
      <c r="AS194" s="40"/>
      <c r="AT194" s="40"/>
      <c r="AU194" s="40"/>
      <c r="AV194" s="40"/>
      <c r="AW194" s="40"/>
      <c r="AX194" s="40"/>
      <c r="AY194" s="40"/>
      <c r="AZ194" s="40"/>
    </row>
    <row r="195" spans="1:52" s="34" customFormat="1" ht="15">
      <c r="A195" s="14"/>
      <c r="B195" s="14"/>
      <c r="C195" s="14"/>
      <c r="D195" s="14"/>
      <c r="E195" s="14"/>
      <c r="F195" s="14"/>
      <c r="G195" s="14"/>
      <c r="H195" s="14"/>
      <c r="I195" s="14"/>
      <c r="J195" s="14"/>
      <c r="K195" s="14"/>
      <c r="L195" s="14"/>
      <c r="M195" s="14"/>
      <c r="N195" s="14"/>
      <c r="O195" s="14"/>
      <c r="P195" s="14"/>
      <c r="Q195" s="14"/>
      <c r="R195" s="14"/>
      <c r="S195" s="15"/>
      <c r="T195" s="15"/>
      <c r="U195" s="14"/>
      <c r="V195" s="14"/>
      <c r="W195" s="14"/>
      <c r="X195" s="14"/>
      <c r="Y195" s="14"/>
      <c r="Z195" s="14"/>
      <c r="AA195" s="14"/>
      <c r="AB195" s="14"/>
      <c r="AC195" s="14"/>
      <c r="AD195" s="14"/>
      <c r="AE195" s="14"/>
      <c r="AF195" s="14"/>
      <c r="AG195" s="14"/>
      <c r="AH195" s="14"/>
      <c r="AI195" s="14"/>
      <c r="AJ195" s="14"/>
      <c r="AK195" s="14"/>
      <c r="AL195" s="14"/>
      <c r="AM195" s="13"/>
      <c r="AN195" s="40"/>
      <c r="AO195" s="40"/>
      <c r="AP195" s="40"/>
      <c r="AQ195" s="40"/>
      <c r="AR195" s="40"/>
      <c r="AS195" s="40"/>
      <c r="AT195" s="40"/>
      <c r="AU195" s="40"/>
      <c r="AV195" s="40"/>
      <c r="AW195" s="40"/>
      <c r="AX195" s="40"/>
      <c r="AY195" s="40"/>
      <c r="AZ195" s="40"/>
    </row>
    <row r="196" spans="1:52" s="34" customFormat="1" ht="60.75" customHeight="1">
      <c r="A196" s="188" t="s">
        <v>103</v>
      </c>
      <c r="B196" s="189"/>
      <c r="C196" s="190"/>
      <c r="D196" s="191" t="s">
        <v>7</v>
      </c>
      <c r="E196" s="192"/>
      <c r="F196" s="192"/>
      <c r="G196" s="192"/>
      <c r="H196" s="192"/>
      <c r="I196" s="192"/>
      <c r="J196" s="192"/>
      <c r="K196" s="192"/>
      <c r="L196" s="192"/>
      <c r="M196" s="192"/>
      <c r="N196" s="192"/>
      <c r="O196" s="192"/>
      <c r="P196" s="192"/>
      <c r="Q196" s="192"/>
      <c r="R196" s="192"/>
      <c r="S196" s="192"/>
      <c r="T196" s="192"/>
      <c r="U196" s="192"/>
      <c r="V196" s="192"/>
      <c r="W196" s="193"/>
      <c r="X196" s="232" t="s">
        <v>114</v>
      </c>
      <c r="Y196" s="233"/>
      <c r="Z196" s="234"/>
      <c r="AA196" s="232" t="s">
        <v>115</v>
      </c>
      <c r="AB196" s="233"/>
      <c r="AC196" s="234"/>
      <c r="AD196" s="232" t="s">
        <v>54</v>
      </c>
      <c r="AE196" s="233"/>
      <c r="AF196" s="234"/>
      <c r="AG196" s="232" t="s">
        <v>55</v>
      </c>
      <c r="AH196" s="233"/>
      <c r="AI196" s="234"/>
      <c r="AJ196" s="232" t="s">
        <v>56</v>
      </c>
      <c r="AK196" s="233"/>
      <c r="AL196" s="234"/>
      <c r="AM196" s="13"/>
      <c r="AN196" s="40"/>
      <c r="AO196" s="40"/>
      <c r="AP196" s="40"/>
      <c r="AQ196" s="40"/>
      <c r="AR196" s="40"/>
      <c r="AS196" s="40"/>
      <c r="AT196" s="40"/>
      <c r="AU196" s="40"/>
      <c r="AV196" s="40"/>
      <c r="AW196" s="40"/>
      <c r="AX196" s="40"/>
      <c r="AY196" s="40"/>
      <c r="AZ196" s="40"/>
    </row>
    <row r="197" spans="1:52" s="34" customFormat="1" ht="60" customHeight="1">
      <c r="A197" s="267">
        <v>1</v>
      </c>
      <c r="B197" s="268"/>
      <c r="C197" s="269"/>
      <c r="D197" s="264" t="s">
        <v>264</v>
      </c>
      <c r="E197" s="265"/>
      <c r="F197" s="265"/>
      <c r="G197" s="265"/>
      <c r="H197" s="265"/>
      <c r="I197" s="265"/>
      <c r="J197" s="265"/>
      <c r="K197" s="265"/>
      <c r="L197" s="265"/>
      <c r="M197" s="265"/>
      <c r="N197" s="265"/>
      <c r="O197" s="265"/>
      <c r="P197" s="265"/>
      <c r="Q197" s="265"/>
      <c r="R197" s="265"/>
      <c r="S197" s="265"/>
      <c r="T197" s="265"/>
      <c r="U197" s="265"/>
      <c r="V197" s="265"/>
      <c r="W197" s="266"/>
      <c r="X197" s="273">
        <f>AG165</f>
        <v>1</v>
      </c>
      <c r="Y197" s="273"/>
      <c r="Z197" s="273"/>
      <c r="AA197" s="262">
        <f>AG164</f>
        <v>19.2</v>
      </c>
      <c r="AB197" s="262"/>
      <c r="AC197" s="262"/>
      <c r="AD197" s="262">
        <f>X197*AA197</f>
        <v>19.2</v>
      </c>
      <c r="AE197" s="262"/>
      <c r="AF197" s="262"/>
      <c r="AG197" s="262">
        <f>ROUND(AD197*0.2,2)</f>
        <v>3.84</v>
      </c>
      <c r="AH197" s="262"/>
      <c r="AI197" s="262"/>
      <c r="AJ197" s="262">
        <f>AD197+AG197</f>
        <v>23.04</v>
      </c>
      <c r="AK197" s="262"/>
      <c r="AL197" s="262"/>
      <c r="AM197" s="13"/>
      <c r="AN197" s="40"/>
      <c r="AO197" s="40"/>
      <c r="AP197" s="40"/>
      <c r="AQ197" s="40"/>
      <c r="AR197" s="40"/>
      <c r="AS197" s="40"/>
      <c r="AT197" s="40"/>
      <c r="AU197" s="40"/>
      <c r="AV197" s="40"/>
      <c r="AW197" s="40"/>
      <c r="AX197" s="40"/>
      <c r="AY197" s="40"/>
      <c r="AZ197" s="40"/>
    </row>
    <row r="198" spans="1:52" s="34" customFormat="1" ht="35.25" customHeight="1">
      <c r="A198" s="270"/>
      <c r="B198" s="271"/>
      <c r="C198" s="272"/>
      <c r="D198" s="274">
        <f>B14</f>
        <v>0</v>
      </c>
      <c r="E198" s="275"/>
      <c r="F198" s="275"/>
      <c r="G198" s="275"/>
      <c r="H198" s="275"/>
      <c r="I198" s="275"/>
      <c r="J198" s="275"/>
      <c r="K198" s="275"/>
      <c r="L198" s="275"/>
      <c r="M198" s="275"/>
      <c r="N198" s="275"/>
      <c r="O198" s="275"/>
      <c r="P198" s="275"/>
      <c r="Q198" s="275"/>
      <c r="R198" s="275"/>
      <c r="S198" s="275"/>
      <c r="T198" s="275"/>
      <c r="U198" s="275"/>
      <c r="V198" s="275"/>
      <c r="W198" s="276"/>
      <c r="X198" s="273"/>
      <c r="Y198" s="273"/>
      <c r="Z198" s="273"/>
      <c r="AA198" s="262"/>
      <c r="AB198" s="262"/>
      <c r="AC198" s="262"/>
      <c r="AD198" s="262"/>
      <c r="AE198" s="262"/>
      <c r="AF198" s="262"/>
      <c r="AG198" s="262"/>
      <c r="AH198" s="262"/>
      <c r="AI198" s="262"/>
      <c r="AJ198" s="262"/>
      <c r="AK198" s="262"/>
      <c r="AL198" s="262"/>
      <c r="AM198" s="13"/>
      <c r="AN198" s="40"/>
      <c r="AO198" s="40"/>
      <c r="AP198" s="40"/>
      <c r="AQ198" s="40"/>
      <c r="AR198" s="40"/>
      <c r="AS198" s="40"/>
      <c r="AT198" s="40"/>
      <c r="AU198" s="40"/>
      <c r="AV198" s="40"/>
      <c r="AW198" s="40"/>
      <c r="AX198" s="40"/>
      <c r="AY198" s="40"/>
      <c r="AZ198" s="40"/>
    </row>
    <row r="199" spans="1:52" s="34" customFormat="1" ht="15.75" thickBot="1">
      <c r="A199" s="14"/>
      <c r="B199" s="14"/>
      <c r="C199" s="14"/>
      <c r="D199" s="14"/>
      <c r="E199" s="14"/>
      <c r="F199" s="14"/>
      <c r="G199" s="14"/>
      <c r="H199" s="14"/>
      <c r="I199" s="14"/>
      <c r="J199" s="14"/>
      <c r="K199" s="14"/>
      <c r="L199" s="14"/>
      <c r="M199" s="14"/>
      <c r="N199" s="14"/>
      <c r="O199" s="14"/>
      <c r="P199" s="14"/>
      <c r="Q199" s="14"/>
      <c r="R199" s="14"/>
      <c r="S199" s="15"/>
      <c r="T199" s="14"/>
      <c r="U199" s="14"/>
      <c r="V199" s="14"/>
      <c r="W199" s="14"/>
      <c r="X199" s="19" t="s">
        <v>8</v>
      </c>
      <c r="Y199" s="14"/>
      <c r="Z199" s="14"/>
      <c r="AA199" s="31"/>
      <c r="AB199" s="31"/>
      <c r="AC199" s="31"/>
      <c r="AD199" s="235">
        <f>SUMIF(AD197:AF197,"&gt;0",AD197:AF197)</f>
        <v>19.2</v>
      </c>
      <c r="AE199" s="235"/>
      <c r="AF199" s="235"/>
      <c r="AG199" s="235">
        <f>SUMIF(AG197:AI197,"&gt;0",AG197:AI197)</f>
        <v>3.84</v>
      </c>
      <c r="AH199" s="235"/>
      <c r="AI199" s="235"/>
      <c r="AJ199" s="236">
        <f>SUMIF(AJ197:AL197,"&gt;0",AJ197:AL197)</f>
        <v>23.04</v>
      </c>
      <c r="AK199" s="237"/>
      <c r="AL199" s="238"/>
      <c r="AM199" s="13"/>
      <c r="AN199" s="40"/>
      <c r="AO199" s="40"/>
      <c r="AP199" s="40"/>
      <c r="AQ199" s="40"/>
      <c r="AR199" s="40"/>
      <c r="AS199" s="40"/>
      <c r="AT199" s="40"/>
      <c r="AU199" s="40"/>
      <c r="AV199" s="40"/>
      <c r="AW199" s="40"/>
      <c r="AX199" s="40"/>
      <c r="AY199" s="40"/>
      <c r="AZ199" s="40"/>
    </row>
    <row r="200" spans="1:52" s="34" customFormat="1" ht="15">
      <c r="A200" s="239" t="s">
        <v>58</v>
      </c>
      <c r="B200" s="239"/>
      <c r="C200" s="239"/>
      <c r="D200" s="239"/>
      <c r="E200" s="239"/>
      <c r="F200" s="239"/>
      <c r="G200" s="239"/>
      <c r="H200" s="239"/>
      <c r="I200" s="239"/>
      <c r="J200" s="239"/>
      <c r="K200" s="239"/>
      <c r="L200" s="239"/>
      <c r="M200" s="239"/>
      <c r="N200" s="239"/>
      <c r="O200" s="239"/>
      <c r="P200" s="239"/>
      <c r="Q200" s="239"/>
      <c r="R200" s="239"/>
      <c r="S200" s="239"/>
      <c r="T200" s="239"/>
      <c r="U200" s="239"/>
      <c r="V200" s="239"/>
      <c r="W200" s="239"/>
      <c r="X200" s="239"/>
      <c r="Y200" s="239"/>
      <c r="Z200" s="239"/>
      <c r="AA200" s="239"/>
      <c r="AB200" s="239"/>
      <c r="AC200" s="239"/>
      <c r="AD200" s="239"/>
      <c r="AE200" s="239"/>
      <c r="AF200" s="239"/>
      <c r="AG200" s="239"/>
      <c r="AH200" s="239"/>
      <c r="AI200" s="239"/>
      <c r="AJ200" s="239"/>
      <c r="AK200" s="239"/>
      <c r="AL200" s="239"/>
      <c r="AM200" s="13"/>
      <c r="AN200" s="40"/>
      <c r="AO200" s="40"/>
      <c r="AP200" s="40"/>
      <c r="AQ200" s="40"/>
      <c r="AR200" s="40"/>
      <c r="AS200" s="40"/>
      <c r="AT200" s="40"/>
      <c r="AU200" s="40"/>
      <c r="AV200" s="40"/>
      <c r="AW200" s="40"/>
      <c r="AX200" s="40"/>
      <c r="AY200" s="40"/>
      <c r="AZ200" s="40"/>
    </row>
    <row r="201" spans="1:52" s="34" customFormat="1" ht="15">
      <c r="A201" s="239" t="s">
        <v>53</v>
      </c>
      <c r="B201" s="239"/>
      <c r="C201" s="239"/>
      <c r="D201" s="239"/>
      <c r="E201" s="239"/>
      <c r="F201" s="239"/>
      <c r="G201" s="239"/>
      <c r="H201" s="240" t="str">
        <f>SUBSTITUTE(PROPER(INDEX(n_4,MID(TEXT(AJ199,n0),1,1)+1)&amp;INDEX(n0x,MID(TEXT(AJ199,n0),2,1)+1,MID(TEXT(AJ199,n0),3,1)+1)&amp;IF(-MID(TEXT(AJ199,n0),1,3),"миллиард"&amp;VLOOKUP(MID(TEXT(AJ199,n0),3,1)*AND(MID(TEXT(AJ199,n0),2,1)-1),мил,2),"")&amp;INDEX(n_4,MID(TEXT(AJ199,n0),4,1)+1)&amp;INDEX(n0x,MID(TEXT(AJ199,n0),5,1)+1,MID(TEXT(AJ199,n0),6,1)+1)&amp;IF(-MID(TEXT(AJ199,n0),4,3),"миллион"&amp;VLOOKUP(MID(TEXT(AJ199,n0),6,1)*AND(MID(TEXT(AJ199,n0),5,1)-1),мил,2),"")&amp;INDEX(n_4,MID(TEXT(AJ199,n0),7,1)+1)&amp;INDEX(n1x,MID(TEXT(AJ199,n0),8,1)+1,MID(TEXT(AJ199,n0),9,1)+1)&amp;IF(-MID(TEXT(AJ199,n0),7,3),VLOOKUP(MID(TEXT(AJ199,n0),9,1)*AND(MID(TEXT(AJ199,n0),8,1)-1),тыс,2),"")&amp;INDEX(n_4,MID(TEXT(AJ199,n0),10,1)+1)&amp;INDEX(n0x,MID(TEXT(AJ199,n0),11,1)+1,MID(TEXT(AJ199,n0),12,1)+1)),"z"," ")&amp;IF(TRUNC(TEXT(AJ199,n0)),"","Ноль ")&amp;"рубл"&amp;VLOOKUP(MOD(MAX(MOD(MID(TEXT(AJ199,n0),11,2)-11,100),9),10),{0,"ь ";1,"я ";4,"ей "},2)&amp;RIGHT(TEXT(AJ199,n0),2)&amp;" копе"&amp;VLOOKUP(MOD(MAX(MOD(RIGHT(TEXT(AJ199,n0),2)-11,100),9),10),{0,"йка";1,"йки";4,"ек"},2)</f>
        <v>Двадцать три рубля 04 копейки</v>
      </c>
      <c r="I201" s="240"/>
      <c r="J201" s="240"/>
      <c r="K201" s="240"/>
      <c r="L201" s="240"/>
      <c r="M201" s="240"/>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240"/>
      <c r="AL201" s="240"/>
      <c r="AM201" s="13"/>
      <c r="AN201" s="40"/>
      <c r="AO201" s="40"/>
      <c r="AP201" s="40"/>
      <c r="AQ201" s="40"/>
      <c r="AR201" s="40"/>
      <c r="AS201" s="40"/>
      <c r="AT201" s="40"/>
      <c r="AU201" s="40"/>
      <c r="AV201" s="40"/>
      <c r="AW201" s="40"/>
      <c r="AX201" s="40"/>
      <c r="AY201" s="40"/>
      <c r="AZ201" s="40"/>
    </row>
    <row r="202" spans="1:52" s="34" customFormat="1" ht="15" customHeight="1">
      <c r="A202" s="14" t="s">
        <v>18</v>
      </c>
      <c r="B202" s="14"/>
      <c r="C202" s="14"/>
      <c r="D202" s="14"/>
      <c r="E202" s="14"/>
      <c r="F202" s="14"/>
      <c r="G202" s="14"/>
      <c r="H202" s="241" t="str">
        <f>SUBSTITUTE(PROPER(INDEX(n_4,MID(TEXT(AG199,n0),1,1)+1)&amp;INDEX(n0x,MID(TEXT(AG199,n0),2,1)+1,MID(TEXT(AG199,n0),3,1)+1)&amp;IF(-MID(TEXT(AG199,n0),1,3),"миллиард"&amp;VLOOKUP(MID(TEXT(AG199,n0),3,1)*AND(MID(TEXT(AG199,n0),2,1)-1),мил,2),"")&amp;INDEX(n_4,MID(TEXT(AG199,n0),4,1)+1)&amp;INDEX(n0x,MID(TEXT(AG199,n0),5,1)+1,MID(TEXT(AG199,n0),6,1)+1)&amp;IF(-MID(TEXT(AG199,n0),4,3),"миллион"&amp;VLOOKUP(MID(TEXT(AG199,n0),6,1)*AND(MID(TEXT(AG199,n0),5,1)-1),мил,2),"")&amp;INDEX(n_4,MID(TEXT(AG199,n0),7,1)+1)&amp;INDEX(n1x,MID(TEXT(AG199,n0),8,1)+1,MID(TEXT(AG199,n0),9,1)+1)&amp;IF(-MID(TEXT(AG199,n0),7,3),VLOOKUP(MID(TEXT(AG199,n0),9,1)*AND(MID(TEXT(AG199,n0),8,1)-1),тыс,2),"")&amp;INDEX(n_4,MID(TEXT(AG199,n0),10,1)+1)&amp;INDEX(n0x,MID(TEXT(AG199,n0),11,1)+1,MID(TEXT(AG199,n0),12,1)+1)),"z"," ")&amp;IF(TRUNC(TEXT(AG199,n0)),"","Ноль ")&amp;"рубл"&amp;VLOOKUP(MOD(MAX(MOD(MID(TEXT(AG199,n0),11,2)-11,100),9),10),{0,"ь ";1,"я ";4,"ей "},2)&amp;RIGHT(TEXT(AG199,n0),2)&amp;" копе"&amp;VLOOKUP(MOD(MAX(MOD(RIGHT(TEXT(AG199,n0),2)-11,100),9),10),{0,"йка";1,"йки";4,"ек"},2)</f>
        <v>Три рубля 84 копейки</v>
      </c>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13"/>
      <c r="AN202" s="40"/>
      <c r="AO202" s="40"/>
      <c r="AP202" s="40"/>
      <c r="AQ202" s="40"/>
      <c r="AR202" s="40"/>
      <c r="AS202" s="40"/>
      <c r="AT202" s="40"/>
      <c r="AU202" s="40"/>
      <c r="AV202" s="40"/>
      <c r="AW202" s="40"/>
      <c r="AX202" s="40"/>
      <c r="AY202" s="40"/>
      <c r="AZ202" s="40"/>
    </row>
    <row r="203" spans="1:52" s="34" customFormat="1" ht="15">
      <c r="A203" s="239" t="s">
        <v>75</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J203" s="239"/>
      <c r="AK203" s="239"/>
      <c r="AL203" s="239"/>
      <c r="AM203" s="13"/>
      <c r="AN203" s="40"/>
      <c r="AO203" s="40"/>
      <c r="AP203" s="40"/>
      <c r="AQ203" s="40"/>
      <c r="AR203" s="40"/>
      <c r="AS203" s="40"/>
      <c r="AT203" s="40"/>
      <c r="AU203" s="40"/>
      <c r="AV203" s="40"/>
      <c r="AW203" s="40"/>
      <c r="AX203" s="40"/>
      <c r="AY203" s="40"/>
      <c r="AZ203" s="40"/>
    </row>
    <row r="204" spans="1:52" s="34" customFormat="1" ht="15">
      <c r="A204" s="239" t="s">
        <v>59</v>
      </c>
      <c r="B204" s="239"/>
      <c r="C204" s="239"/>
      <c r="D204" s="239"/>
      <c r="E204" s="239"/>
      <c r="F204" s="239"/>
      <c r="G204" s="239"/>
      <c r="H204" s="239"/>
      <c r="I204" s="242"/>
      <c r="J204" s="242"/>
      <c r="K204" s="242"/>
      <c r="L204" s="242"/>
      <c r="M204" s="242"/>
      <c r="N204" s="242"/>
      <c r="O204" s="242"/>
      <c r="P204" s="242"/>
      <c r="Q204" s="242"/>
      <c r="R204" s="242"/>
      <c r="S204" s="242"/>
      <c r="T204" s="242"/>
      <c r="U204" s="242"/>
      <c r="V204" s="242"/>
      <c r="W204" s="242"/>
      <c r="X204" s="242"/>
      <c r="Y204" s="242"/>
      <c r="Z204" s="242"/>
      <c r="AA204" s="242"/>
      <c r="AB204" s="242"/>
      <c r="AC204" s="242"/>
      <c r="AD204" s="242"/>
      <c r="AE204" s="242"/>
      <c r="AF204" s="242"/>
      <c r="AG204" s="242"/>
      <c r="AH204" s="242"/>
      <c r="AI204" s="242"/>
      <c r="AJ204" s="242"/>
      <c r="AK204" s="242"/>
      <c r="AL204" s="242"/>
      <c r="AM204" s="40"/>
      <c r="AN204" s="40"/>
      <c r="AO204" s="40"/>
      <c r="AP204" s="40"/>
      <c r="AQ204" s="40"/>
      <c r="AR204" s="40"/>
      <c r="AS204" s="40"/>
      <c r="AT204" s="40"/>
      <c r="AU204" s="40"/>
      <c r="AV204" s="40"/>
      <c r="AW204" s="40"/>
      <c r="AX204" s="40"/>
      <c r="AY204" s="40"/>
      <c r="AZ204" s="40"/>
    </row>
    <row r="205" spans="1:52" s="34" customFormat="1" ht="15">
      <c r="A205" s="14"/>
      <c r="B205" s="14"/>
      <c r="C205" s="14"/>
      <c r="D205" s="14"/>
      <c r="E205" s="14"/>
      <c r="F205" s="14"/>
      <c r="G205" s="14"/>
      <c r="H205" s="14"/>
      <c r="I205" s="14"/>
      <c r="J205" s="14"/>
      <c r="K205" s="14"/>
      <c r="L205" s="14"/>
      <c r="M205" s="14"/>
      <c r="N205" s="14"/>
      <c r="O205" s="14"/>
      <c r="P205" s="14"/>
      <c r="Q205" s="14"/>
      <c r="R205" s="14"/>
      <c r="S205" s="15"/>
      <c r="T205" s="15"/>
      <c r="U205" s="14"/>
      <c r="V205" s="14"/>
      <c r="W205" s="14"/>
      <c r="X205" s="14"/>
      <c r="Y205" s="14"/>
      <c r="Z205" s="14"/>
      <c r="AA205" s="14"/>
      <c r="AB205" s="14"/>
      <c r="AC205" s="14"/>
      <c r="AD205" s="14"/>
      <c r="AE205" s="14"/>
      <c r="AF205" s="14"/>
      <c r="AG205" s="14"/>
      <c r="AH205" s="14"/>
      <c r="AI205" s="14"/>
      <c r="AJ205" s="14"/>
      <c r="AK205" s="14"/>
      <c r="AL205" s="14"/>
      <c r="AM205" s="13"/>
      <c r="AN205" s="40"/>
      <c r="AO205" s="40"/>
      <c r="AP205" s="40"/>
      <c r="AQ205" s="40"/>
      <c r="AR205" s="40"/>
      <c r="AS205" s="40"/>
      <c r="AT205" s="40"/>
      <c r="AU205" s="40"/>
      <c r="AV205" s="40"/>
      <c r="AW205" s="40"/>
      <c r="AX205" s="40"/>
      <c r="AY205" s="40"/>
      <c r="AZ205" s="40"/>
    </row>
    <row r="206" spans="1:52" s="34" customFormat="1" ht="4.5" customHeight="1">
      <c r="A206" s="14"/>
      <c r="B206" s="14"/>
      <c r="C206" s="14"/>
      <c r="D206" s="14"/>
      <c r="E206" s="14"/>
      <c r="F206" s="14"/>
      <c r="G206" s="14"/>
      <c r="H206" s="14"/>
      <c r="I206" s="14"/>
      <c r="J206" s="14"/>
      <c r="K206" s="14"/>
      <c r="L206" s="14"/>
      <c r="M206" s="14"/>
      <c r="N206" s="14"/>
      <c r="O206" s="14"/>
      <c r="P206" s="14"/>
      <c r="Q206" s="14"/>
      <c r="R206" s="14"/>
      <c r="S206" s="15"/>
      <c r="T206" s="15"/>
      <c r="U206" s="14"/>
      <c r="V206" s="14"/>
      <c r="W206" s="14"/>
      <c r="X206" s="14"/>
      <c r="Y206" s="14"/>
      <c r="Z206" s="14"/>
      <c r="AA206" s="14"/>
      <c r="AB206" s="14"/>
      <c r="AC206" s="14"/>
      <c r="AD206" s="14"/>
      <c r="AE206" s="14"/>
      <c r="AF206" s="14"/>
      <c r="AG206" s="14"/>
      <c r="AH206" s="14"/>
      <c r="AI206" s="14"/>
      <c r="AJ206" s="14"/>
      <c r="AK206" s="14"/>
      <c r="AL206" s="14"/>
      <c r="AM206" s="13"/>
      <c r="AN206" s="40"/>
      <c r="AO206" s="40"/>
      <c r="AP206" s="40"/>
      <c r="AQ206" s="40"/>
      <c r="AR206" s="40"/>
      <c r="AS206" s="40"/>
      <c r="AT206" s="40"/>
      <c r="AU206" s="40"/>
      <c r="AV206" s="40"/>
      <c r="AW206" s="40"/>
      <c r="AX206" s="40"/>
      <c r="AY206" s="40"/>
      <c r="AZ206" s="40"/>
    </row>
    <row r="207" spans="1:52" s="34" customFormat="1" ht="15">
      <c r="A207" s="14"/>
      <c r="B207" s="14"/>
      <c r="C207" s="14"/>
      <c r="D207" s="14"/>
      <c r="E207" s="14"/>
      <c r="F207" s="17" t="s">
        <v>0</v>
      </c>
      <c r="G207" s="14"/>
      <c r="H207" s="14"/>
      <c r="I207" s="14"/>
      <c r="J207" s="14"/>
      <c r="K207" s="14"/>
      <c r="L207" s="14"/>
      <c r="M207" s="14"/>
      <c r="N207" s="14"/>
      <c r="O207" s="14"/>
      <c r="P207" s="14"/>
      <c r="Q207" s="14"/>
      <c r="R207" s="14"/>
      <c r="S207" s="15"/>
      <c r="T207" s="15"/>
      <c r="U207" s="14"/>
      <c r="V207" s="14"/>
      <c r="W207" s="14"/>
      <c r="X207" s="14"/>
      <c r="Y207" s="17" t="s">
        <v>1</v>
      </c>
      <c r="Z207" s="14"/>
      <c r="AA207" s="14"/>
      <c r="AB207" s="14"/>
      <c r="AC207" s="14"/>
      <c r="AD207" s="14"/>
      <c r="AE207" s="14"/>
      <c r="AF207" s="14"/>
      <c r="AG207" s="14"/>
      <c r="AH207" s="14"/>
      <c r="AI207" s="14"/>
      <c r="AJ207" s="14"/>
      <c r="AK207" s="14"/>
      <c r="AL207" s="14"/>
      <c r="AM207" s="13"/>
      <c r="AN207" s="40"/>
      <c r="AO207" s="40"/>
      <c r="AP207" s="40"/>
      <c r="AQ207" s="40"/>
      <c r="AR207" s="40"/>
      <c r="AS207" s="40"/>
      <c r="AT207" s="40"/>
      <c r="AU207" s="40"/>
      <c r="AV207" s="40"/>
      <c r="AW207" s="40"/>
      <c r="AX207" s="40"/>
      <c r="AY207" s="40"/>
      <c r="AZ207" s="40"/>
    </row>
    <row r="208" spans="1:52" s="34" customFormat="1" ht="15">
      <c r="A208" s="145" t="str">
        <f>T136</f>
        <v>Начальник Витебского областного 
управления Госпромнадзора
___________________________ В.И.Чекан</v>
      </c>
      <c r="B208" s="145"/>
      <c r="C208" s="145"/>
      <c r="D208" s="145"/>
      <c r="E208" s="145"/>
      <c r="F208" s="145"/>
      <c r="G208" s="145"/>
      <c r="H208" s="145"/>
      <c r="I208" s="145"/>
      <c r="J208" s="145"/>
      <c r="K208" s="145"/>
      <c r="L208" s="145"/>
      <c r="M208" s="145"/>
      <c r="N208" s="145"/>
      <c r="O208" s="145"/>
      <c r="P208" s="145"/>
      <c r="Q208" s="145"/>
      <c r="R208" s="145"/>
      <c r="S208" s="145"/>
      <c r="T208" s="15"/>
      <c r="U208" s="14"/>
      <c r="V208" s="217">
        <f>A135</f>
        <v>0</v>
      </c>
      <c r="W208" s="217"/>
      <c r="X208" s="217"/>
      <c r="Y208" s="217"/>
      <c r="Z208" s="217"/>
      <c r="AA208" s="217"/>
      <c r="AB208" s="217"/>
      <c r="AC208" s="217"/>
      <c r="AD208" s="217"/>
      <c r="AE208" s="217"/>
      <c r="AF208" s="217"/>
      <c r="AG208" s="217"/>
      <c r="AH208" s="217"/>
      <c r="AI208" s="217"/>
      <c r="AJ208" s="217"/>
      <c r="AK208" s="217"/>
      <c r="AL208" s="217"/>
      <c r="AM208" s="13"/>
      <c r="AN208" s="40"/>
      <c r="AO208" s="40"/>
      <c r="AP208" s="40"/>
      <c r="AQ208" s="40"/>
      <c r="AR208" s="40"/>
      <c r="AS208" s="40"/>
      <c r="AT208" s="40"/>
      <c r="AU208" s="40"/>
      <c r="AV208" s="40"/>
      <c r="AW208" s="40"/>
      <c r="AX208" s="40"/>
      <c r="AY208" s="40"/>
      <c r="AZ208" s="40"/>
    </row>
    <row r="209" spans="1:52" s="34" customFormat="1" ht="15">
      <c r="A209" s="145"/>
      <c r="B209" s="145"/>
      <c r="C209" s="145"/>
      <c r="D209" s="145"/>
      <c r="E209" s="145"/>
      <c r="F209" s="145"/>
      <c r="G209" s="145"/>
      <c r="H209" s="145"/>
      <c r="I209" s="145"/>
      <c r="J209" s="145"/>
      <c r="K209" s="145"/>
      <c r="L209" s="145"/>
      <c r="M209" s="145"/>
      <c r="N209" s="145"/>
      <c r="O209" s="145"/>
      <c r="P209" s="145"/>
      <c r="Q209" s="145"/>
      <c r="R209" s="145"/>
      <c r="S209" s="145"/>
      <c r="T209" s="15"/>
      <c r="U209" s="14"/>
      <c r="V209" s="218"/>
      <c r="W209" s="218"/>
      <c r="X209" s="218"/>
      <c r="Y209" s="218"/>
      <c r="Z209" s="218"/>
      <c r="AA209" s="218"/>
      <c r="AB209" s="218"/>
      <c r="AC209" s="218"/>
      <c r="AD209" s="218"/>
      <c r="AE209" s="218"/>
      <c r="AF209" s="218"/>
      <c r="AG209" s="218"/>
      <c r="AH209" s="218"/>
      <c r="AI209" s="218"/>
      <c r="AJ209" s="218"/>
      <c r="AK209" s="218"/>
      <c r="AL209" s="218"/>
      <c r="AM209" s="13"/>
      <c r="AN209" s="40"/>
      <c r="AO209" s="40"/>
      <c r="AP209" s="40"/>
      <c r="AQ209" s="40"/>
      <c r="AR209" s="40"/>
      <c r="AS209" s="40"/>
      <c r="AT209" s="40"/>
      <c r="AU209" s="40"/>
      <c r="AV209" s="40"/>
      <c r="AW209" s="40"/>
      <c r="AX209" s="40"/>
      <c r="AY209" s="40"/>
      <c r="AZ209" s="40"/>
    </row>
    <row r="210" spans="1:52" s="34" customFormat="1" ht="15">
      <c r="A210" s="145"/>
      <c r="B210" s="145"/>
      <c r="C210" s="145"/>
      <c r="D210" s="145"/>
      <c r="E210" s="145"/>
      <c r="F210" s="145"/>
      <c r="G210" s="145"/>
      <c r="H210" s="145"/>
      <c r="I210" s="145"/>
      <c r="J210" s="145"/>
      <c r="K210" s="145"/>
      <c r="L210" s="145"/>
      <c r="M210" s="145"/>
      <c r="N210" s="145"/>
      <c r="O210" s="145"/>
      <c r="P210" s="145"/>
      <c r="Q210" s="145"/>
      <c r="R210" s="145"/>
      <c r="S210" s="145"/>
      <c r="T210" s="15"/>
      <c r="U210" s="14"/>
      <c r="V210" s="14"/>
      <c r="W210" s="14"/>
      <c r="X210" s="14"/>
      <c r="Y210" s="14"/>
      <c r="Z210" s="14"/>
      <c r="AA210" s="33" t="s">
        <v>60</v>
      </c>
      <c r="AB210" s="14"/>
      <c r="AC210" s="14"/>
      <c r="AD210" s="14"/>
      <c r="AE210" s="14"/>
      <c r="AF210" s="14"/>
      <c r="AG210" s="14"/>
      <c r="AH210" s="14"/>
      <c r="AI210" s="14"/>
      <c r="AJ210" s="14"/>
      <c r="AK210" s="14"/>
      <c r="AL210" s="14"/>
      <c r="AM210" s="13"/>
      <c r="AN210" s="40"/>
      <c r="AO210" s="40"/>
      <c r="AP210" s="40"/>
      <c r="AQ210" s="40"/>
      <c r="AR210" s="40"/>
      <c r="AS210" s="40"/>
      <c r="AT210" s="40"/>
      <c r="AU210" s="40"/>
      <c r="AV210" s="40"/>
      <c r="AW210" s="40"/>
      <c r="AX210" s="40"/>
      <c r="AY210" s="40"/>
      <c r="AZ210" s="40"/>
    </row>
    <row r="211" spans="1:52" s="34" customFormat="1" ht="27.75" customHeight="1">
      <c r="A211" s="145"/>
      <c r="B211" s="145"/>
      <c r="C211" s="145"/>
      <c r="D211" s="145"/>
      <c r="E211" s="145"/>
      <c r="F211" s="145"/>
      <c r="G211" s="145"/>
      <c r="H211" s="145"/>
      <c r="I211" s="145"/>
      <c r="J211" s="145"/>
      <c r="K211" s="145"/>
      <c r="L211" s="145"/>
      <c r="M211" s="145"/>
      <c r="N211" s="145"/>
      <c r="O211" s="145"/>
      <c r="P211" s="145"/>
      <c r="Q211" s="145"/>
      <c r="R211" s="145"/>
      <c r="S211" s="145"/>
      <c r="T211" s="15"/>
      <c r="U211" s="14"/>
      <c r="V211" s="219"/>
      <c r="W211" s="219"/>
      <c r="X211" s="219"/>
      <c r="Y211" s="219"/>
      <c r="Z211" s="219"/>
      <c r="AA211" s="219"/>
      <c r="AB211" s="219"/>
      <c r="AC211" s="219"/>
      <c r="AD211" s="220">
        <f>K138</f>
        <v>0</v>
      </c>
      <c r="AE211" s="220"/>
      <c r="AF211" s="220"/>
      <c r="AG211" s="220"/>
      <c r="AH211" s="220"/>
      <c r="AI211" s="220"/>
      <c r="AJ211" s="220"/>
      <c r="AK211" s="220"/>
      <c r="AL211" s="220"/>
      <c r="AM211" s="13"/>
      <c r="AN211" s="40"/>
      <c r="AO211" s="40"/>
      <c r="AP211" s="40"/>
      <c r="AQ211" s="40"/>
      <c r="AR211" s="40"/>
      <c r="AS211" s="40"/>
      <c r="AT211" s="40"/>
      <c r="AU211" s="40"/>
      <c r="AV211" s="40"/>
      <c r="AW211" s="40"/>
      <c r="AX211" s="40"/>
      <c r="AY211" s="40"/>
      <c r="AZ211" s="40"/>
    </row>
    <row r="212" spans="1:52" s="34" customFormat="1" ht="16.5" customHeight="1">
      <c r="A212" s="15"/>
      <c r="B212" s="15"/>
      <c r="C212" s="15"/>
      <c r="D212" s="15"/>
      <c r="E212" s="15"/>
      <c r="F212" s="15"/>
      <c r="G212" s="15"/>
      <c r="H212" s="15"/>
      <c r="I212" s="14"/>
      <c r="J212" s="14"/>
      <c r="K212" s="14"/>
      <c r="L212" s="14"/>
      <c r="M212" s="14"/>
      <c r="N212" s="14"/>
      <c r="O212" s="14"/>
      <c r="P212" s="14"/>
      <c r="Q212" s="14"/>
      <c r="R212" s="14"/>
      <c r="S212" s="15"/>
      <c r="T212" s="15"/>
      <c r="U212" s="14"/>
      <c r="V212" s="14" t="s">
        <v>10</v>
      </c>
      <c r="W212" s="14"/>
      <c r="X212" s="14"/>
      <c r="Y212" s="14"/>
      <c r="Z212" s="14"/>
      <c r="AA212" s="14"/>
      <c r="AB212" s="14"/>
      <c r="AC212" s="14"/>
      <c r="AD212" s="14"/>
      <c r="AE212" s="14"/>
      <c r="AF212" s="14"/>
      <c r="AG212" s="32" t="s">
        <v>36</v>
      </c>
      <c r="AH212" s="14"/>
      <c r="AI212" s="14"/>
      <c r="AJ212" s="14"/>
      <c r="AK212" s="14"/>
      <c r="AL212" s="14"/>
      <c r="AM212" s="13"/>
      <c r="AN212" s="40"/>
      <c r="AO212" s="40"/>
      <c r="AP212" s="40"/>
      <c r="AQ212" s="40"/>
      <c r="AR212" s="40"/>
      <c r="AS212" s="40"/>
      <c r="AT212" s="40"/>
      <c r="AU212" s="40"/>
      <c r="AV212" s="40"/>
      <c r="AW212" s="40"/>
      <c r="AX212" s="40"/>
      <c r="AY212" s="40"/>
      <c r="AZ212" s="40"/>
    </row>
    <row r="213" spans="1:52" s="34" customFormat="1" ht="15" customHeight="1">
      <c r="A213" s="14"/>
      <c r="B213" s="14"/>
      <c r="C213" s="14"/>
      <c r="D213" s="14"/>
      <c r="E213" s="14" t="s">
        <v>11</v>
      </c>
      <c r="F213" s="14"/>
      <c r="G213" s="14"/>
      <c r="H213" s="14"/>
      <c r="I213" s="14"/>
      <c r="J213" s="14"/>
      <c r="K213" s="14"/>
      <c r="L213" s="14"/>
      <c r="M213" s="14"/>
      <c r="N213" s="14"/>
      <c r="O213" s="14"/>
      <c r="P213" s="14"/>
      <c r="Q213" s="14"/>
      <c r="R213" s="14"/>
      <c r="S213" s="15"/>
      <c r="T213" s="15"/>
      <c r="U213" s="14"/>
      <c r="V213" s="14"/>
      <c r="W213" s="14"/>
      <c r="X213" s="14"/>
      <c r="Y213" s="14"/>
      <c r="AA213" s="14"/>
      <c r="AB213" s="14" t="s">
        <v>11</v>
      </c>
      <c r="AC213" s="14"/>
      <c r="AD213" s="14"/>
      <c r="AE213" s="14"/>
      <c r="AF213" s="14"/>
      <c r="AG213" s="14"/>
      <c r="AH213" s="14"/>
      <c r="AI213" s="14"/>
      <c r="AJ213" s="14"/>
      <c r="AK213" s="14"/>
      <c r="AL213" s="14"/>
      <c r="AM213" s="13"/>
      <c r="AN213" s="40"/>
      <c r="AO213" s="40"/>
      <c r="AP213" s="40"/>
      <c r="AQ213" s="40"/>
      <c r="AR213" s="40"/>
      <c r="AS213" s="40"/>
      <c r="AT213" s="40"/>
      <c r="AU213" s="40"/>
      <c r="AV213" s="40"/>
      <c r="AW213" s="40"/>
      <c r="AX213" s="40"/>
      <c r="AY213" s="40"/>
      <c r="AZ213" s="40"/>
    </row>
    <row r="214" spans="1:52" s="34" customFormat="1" ht="15" customHeight="1">
      <c r="A214" s="179"/>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40"/>
      <c r="AO214" s="40"/>
      <c r="AP214" s="40"/>
      <c r="AQ214" s="40"/>
      <c r="AR214" s="40"/>
      <c r="AS214" s="40"/>
      <c r="AT214" s="40"/>
      <c r="AU214" s="40"/>
      <c r="AV214" s="40"/>
      <c r="AW214" s="40"/>
      <c r="AX214" s="40"/>
      <c r="AY214" s="40"/>
      <c r="AZ214" s="40"/>
    </row>
    <row r="215" spans="1:52" s="34" customFormat="1" ht="0.75" customHeight="1">
      <c r="A215" s="14"/>
      <c r="B215" s="14"/>
      <c r="C215" s="14"/>
      <c r="D215" s="14"/>
      <c r="E215" s="14"/>
      <c r="F215" s="14"/>
      <c r="G215" s="14"/>
      <c r="H215" s="14"/>
      <c r="I215" s="14"/>
      <c r="J215" s="14"/>
      <c r="K215" s="14"/>
      <c r="L215" s="14"/>
      <c r="M215" s="14"/>
      <c r="N215" s="14"/>
      <c r="O215" s="14"/>
      <c r="P215" s="14"/>
      <c r="Q215" s="14"/>
      <c r="R215" s="14"/>
      <c r="S215" s="15"/>
      <c r="T215" s="15"/>
      <c r="U215" s="14"/>
      <c r="V215" s="14"/>
      <c r="W215" s="14"/>
      <c r="X215" s="14"/>
      <c r="Y215" s="14"/>
      <c r="Z215" s="14"/>
      <c r="AA215" s="14"/>
      <c r="AB215" s="14"/>
      <c r="AC215" s="14"/>
      <c r="AD215" s="14"/>
      <c r="AE215" s="14"/>
      <c r="AF215" s="14"/>
      <c r="AG215" s="14"/>
      <c r="AH215" s="14"/>
      <c r="AI215" s="14"/>
      <c r="AJ215" s="14"/>
      <c r="AK215" s="14"/>
      <c r="AL215" s="14"/>
      <c r="AM215" s="13"/>
      <c r="AN215" s="40"/>
      <c r="AO215" s="40"/>
      <c r="AP215" s="40"/>
      <c r="AQ215" s="40"/>
      <c r="AR215" s="40"/>
      <c r="AS215" s="40"/>
      <c r="AT215" s="40"/>
      <c r="AU215" s="40"/>
      <c r="AV215" s="40"/>
      <c r="AW215" s="40"/>
      <c r="AX215" s="40"/>
      <c r="AY215" s="40"/>
      <c r="AZ215" s="40"/>
    </row>
    <row r="216" spans="1:52" s="34" customFormat="1" ht="15" customHeight="1">
      <c r="A216" s="14"/>
      <c r="B216" s="14"/>
      <c r="C216" s="14"/>
      <c r="D216" s="14"/>
      <c r="E216" s="14"/>
      <c r="F216" s="14"/>
      <c r="G216" s="14"/>
      <c r="H216" s="14"/>
      <c r="I216" s="14"/>
      <c r="J216" s="14"/>
      <c r="K216" s="14"/>
      <c r="L216" s="14"/>
      <c r="M216" s="14"/>
      <c r="N216" s="14"/>
      <c r="O216" s="14"/>
      <c r="P216" s="14"/>
      <c r="Q216" s="14"/>
      <c r="R216" s="14"/>
      <c r="S216" s="15"/>
      <c r="T216" s="15"/>
      <c r="U216" s="14"/>
      <c r="V216" s="14"/>
      <c r="W216" s="14"/>
      <c r="X216" s="14"/>
      <c r="Y216" s="14"/>
      <c r="Z216" s="14"/>
      <c r="AA216" s="14"/>
      <c r="AB216" s="14"/>
      <c r="AC216" s="14"/>
      <c r="AD216" s="14"/>
      <c r="AE216" s="14"/>
      <c r="AF216" s="14"/>
      <c r="AG216" s="14"/>
      <c r="AH216" s="14"/>
      <c r="AI216" s="14"/>
      <c r="AJ216" s="14"/>
      <c r="AK216" s="14"/>
      <c r="AL216" s="14"/>
      <c r="AM216" s="13"/>
      <c r="AN216" s="40"/>
      <c r="AO216" s="40"/>
      <c r="AP216" s="40"/>
      <c r="AQ216" s="40"/>
      <c r="AR216" s="40"/>
      <c r="AS216" s="40"/>
      <c r="AT216" s="40"/>
      <c r="AU216" s="40"/>
      <c r="AV216" s="40"/>
      <c r="AW216" s="40"/>
      <c r="AX216" s="40"/>
      <c r="AY216" s="40"/>
      <c r="AZ216" s="40"/>
    </row>
    <row r="217" spans="1:52" s="34" customFormat="1" ht="15.75" customHeight="1">
      <c r="A217" s="185" t="s">
        <v>116</v>
      </c>
      <c r="B217" s="185"/>
      <c r="C217" s="185"/>
      <c r="D217" s="185"/>
      <c r="E217" s="185"/>
      <c r="F217" s="185"/>
      <c r="G217" s="185"/>
      <c r="H217" s="185"/>
      <c r="I217" s="185"/>
      <c r="J217" s="185"/>
      <c r="K217" s="185"/>
      <c r="L217" s="185"/>
      <c r="M217" s="185"/>
      <c r="N217" s="185"/>
      <c r="O217" s="185"/>
      <c r="P217" s="185"/>
      <c r="Q217" s="185"/>
      <c r="R217" s="185"/>
      <c r="S217" s="15"/>
      <c r="T217" s="15"/>
      <c r="U217" s="14"/>
      <c r="V217" s="14"/>
      <c r="W217" s="17" t="s">
        <v>21</v>
      </c>
      <c r="X217" s="14"/>
      <c r="Y217" s="14"/>
      <c r="Z217" s="14"/>
      <c r="AA217" s="14"/>
      <c r="AB217" s="14"/>
      <c r="AC217" s="14"/>
      <c r="AD217" s="14"/>
      <c r="AE217" s="14"/>
      <c r="AF217" s="243" t="str">
        <f>V57</f>
        <v>Р/</v>
      </c>
      <c r="AG217" s="243"/>
      <c r="AH217" s="243"/>
      <c r="AI217" s="243"/>
      <c r="AJ217" s="243"/>
      <c r="AK217" s="243"/>
      <c r="AL217" s="243"/>
      <c r="AM217" s="13"/>
      <c r="AN217" s="40"/>
      <c r="AO217" s="40"/>
      <c r="AP217" s="40"/>
      <c r="AQ217" s="40"/>
      <c r="AR217" s="40"/>
      <c r="AS217" s="40"/>
      <c r="AT217" s="40"/>
      <c r="AU217" s="40"/>
      <c r="AV217" s="40"/>
      <c r="AW217" s="40"/>
      <c r="AX217" s="40"/>
      <c r="AY217" s="40"/>
      <c r="AZ217" s="40"/>
    </row>
    <row r="218" spans="1:52" s="34" customFormat="1" ht="26.25" customHeight="1">
      <c r="A218" s="222" t="str">
        <f>A180</f>
        <v>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v>
      </c>
      <c r="B218" s="222"/>
      <c r="C218" s="222"/>
      <c r="D218" s="222"/>
      <c r="E218" s="222"/>
      <c r="F218" s="222"/>
      <c r="G218" s="222"/>
      <c r="H218" s="222"/>
      <c r="I218" s="222"/>
      <c r="J218" s="222"/>
      <c r="K218" s="222"/>
      <c r="L218" s="222"/>
      <c r="M218" s="222"/>
      <c r="N218" s="222"/>
      <c r="O218" s="222"/>
      <c r="P218" s="222"/>
      <c r="Q218" s="222"/>
      <c r="R218" s="222"/>
      <c r="S218" s="222"/>
      <c r="T218" s="222"/>
      <c r="U218" s="222"/>
      <c r="V218" s="14"/>
      <c r="W218" s="14"/>
      <c r="X218" s="14"/>
      <c r="Y218" s="14"/>
      <c r="Z218" s="14"/>
      <c r="AA218" s="14"/>
      <c r="AB218" s="14"/>
      <c r="AC218" s="14"/>
      <c r="AD218" s="14"/>
      <c r="AE218" s="17" t="s">
        <v>6</v>
      </c>
      <c r="AF218" s="244">
        <f>AD59</f>
        <v>0</v>
      </c>
      <c r="AG218" s="244"/>
      <c r="AH218" s="244"/>
      <c r="AI218" s="244"/>
      <c r="AJ218" s="244"/>
      <c r="AK218" s="244"/>
      <c r="AL218" s="38" t="s">
        <v>5</v>
      </c>
      <c r="AM218" s="13"/>
      <c r="AN218" s="40"/>
      <c r="AO218" s="40"/>
      <c r="AP218" s="40"/>
      <c r="AQ218" s="40"/>
      <c r="AR218" s="40"/>
      <c r="AS218" s="40"/>
      <c r="AT218" s="40"/>
      <c r="AU218" s="40"/>
      <c r="AV218" s="40"/>
      <c r="AW218" s="40"/>
      <c r="AX218" s="40"/>
      <c r="AY218" s="40"/>
      <c r="AZ218" s="40"/>
    </row>
    <row r="219" spans="1:52" s="34" customFormat="1" ht="26.25" customHeight="1">
      <c r="A219" s="222"/>
      <c r="B219" s="222"/>
      <c r="C219" s="222"/>
      <c r="D219" s="222"/>
      <c r="E219" s="222"/>
      <c r="F219" s="222"/>
      <c r="G219" s="222"/>
      <c r="H219" s="222"/>
      <c r="I219" s="222"/>
      <c r="J219" s="222"/>
      <c r="K219" s="222"/>
      <c r="L219" s="222"/>
      <c r="M219" s="222"/>
      <c r="N219" s="222"/>
      <c r="O219" s="222"/>
      <c r="P219" s="222"/>
      <c r="Q219" s="222"/>
      <c r="R219" s="222"/>
      <c r="S219" s="222"/>
      <c r="T219" s="222"/>
      <c r="U219" s="222"/>
      <c r="V219" s="14"/>
      <c r="W219" s="14"/>
      <c r="X219" s="14"/>
      <c r="Y219" s="14"/>
      <c r="Z219" s="14"/>
      <c r="AA219" s="14"/>
      <c r="AB219" s="14"/>
      <c r="AC219" s="14"/>
      <c r="AD219" s="14"/>
      <c r="AE219" s="14"/>
      <c r="AF219" s="14"/>
      <c r="AG219" s="14"/>
      <c r="AH219" s="14"/>
      <c r="AI219" s="14"/>
      <c r="AJ219" s="14"/>
      <c r="AK219" s="14"/>
      <c r="AL219" s="14"/>
      <c r="AM219" s="13"/>
      <c r="AN219" s="40"/>
      <c r="AO219" s="40"/>
      <c r="AP219" s="40"/>
      <c r="AQ219" s="40"/>
      <c r="AR219" s="40"/>
      <c r="AS219" s="40"/>
      <c r="AT219" s="40"/>
      <c r="AU219" s="40"/>
      <c r="AV219" s="40"/>
      <c r="AW219" s="40"/>
      <c r="AX219" s="40"/>
      <c r="AY219" s="40"/>
      <c r="AZ219" s="40"/>
    </row>
    <row r="220" spans="1:52" s="34" customFormat="1" ht="26.25" customHeight="1">
      <c r="A220" s="222"/>
      <c r="B220" s="222"/>
      <c r="C220" s="222"/>
      <c r="D220" s="222"/>
      <c r="E220" s="222"/>
      <c r="F220" s="222"/>
      <c r="G220" s="222"/>
      <c r="H220" s="222"/>
      <c r="I220" s="222"/>
      <c r="J220" s="222"/>
      <c r="K220" s="222"/>
      <c r="L220" s="222"/>
      <c r="M220" s="222"/>
      <c r="N220" s="222"/>
      <c r="O220" s="222"/>
      <c r="P220" s="222"/>
      <c r="Q220" s="222"/>
      <c r="R220" s="222"/>
      <c r="S220" s="222"/>
      <c r="T220" s="222"/>
      <c r="U220" s="222"/>
      <c r="V220" s="14"/>
      <c r="W220" s="14"/>
      <c r="X220" s="14"/>
      <c r="Y220" s="14"/>
      <c r="Z220" s="14"/>
      <c r="AA220" s="14"/>
      <c r="AB220" s="14"/>
      <c r="AC220" s="14"/>
      <c r="AD220" s="14"/>
      <c r="AE220" s="14"/>
      <c r="AF220" s="14"/>
      <c r="AG220" s="14"/>
      <c r="AH220" s="14"/>
      <c r="AI220" s="14"/>
      <c r="AJ220" s="14"/>
      <c r="AK220" s="14"/>
      <c r="AL220" s="14"/>
      <c r="AM220" s="13"/>
      <c r="AN220" s="40"/>
      <c r="AO220" s="40"/>
      <c r="AP220" s="40"/>
      <c r="AQ220" s="40"/>
      <c r="AR220" s="40"/>
      <c r="AS220" s="40"/>
      <c r="AT220" s="40"/>
      <c r="AU220" s="40"/>
      <c r="AV220" s="40"/>
      <c r="AW220" s="40"/>
      <c r="AX220" s="40"/>
      <c r="AY220" s="40"/>
      <c r="AZ220" s="40"/>
    </row>
    <row r="221" spans="1:52" s="34" customFormat="1" ht="26.25" customHeight="1">
      <c r="A221" s="222"/>
      <c r="B221" s="222"/>
      <c r="C221" s="222"/>
      <c r="D221" s="222"/>
      <c r="E221" s="222"/>
      <c r="F221" s="222"/>
      <c r="G221" s="222"/>
      <c r="H221" s="222"/>
      <c r="I221" s="222"/>
      <c r="J221" s="222"/>
      <c r="K221" s="222"/>
      <c r="L221" s="222"/>
      <c r="M221" s="222"/>
      <c r="N221" s="222"/>
      <c r="O221" s="222"/>
      <c r="P221" s="222"/>
      <c r="Q221" s="222"/>
      <c r="R221" s="222"/>
      <c r="S221" s="222"/>
      <c r="T221" s="222"/>
      <c r="U221" s="222"/>
      <c r="V221" s="14"/>
      <c r="W221" s="14"/>
      <c r="X221" s="14"/>
      <c r="Y221" s="14"/>
      <c r="Z221" s="14"/>
      <c r="AA221" s="14"/>
      <c r="AB221" s="14"/>
      <c r="AC221" s="14"/>
      <c r="AD221" s="14"/>
      <c r="AE221" s="14"/>
      <c r="AF221" s="14"/>
      <c r="AG221" s="14"/>
      <c r="AH221" s="14"/>
      <c r="AI221" s="14"/>
      <c r="AJ221" s="14"/>
      <c r="AK221" s="14"/>
      <c r="AL221" s="14"/>
      <c r="AM221" s="13"/>
      <c r="AN221" s="40"/>
      <c r="AO221" s="40"/>
      <c r="AP221" s="40"/>
      <c r="AQ221" s="40"/>
      <c r="AR221" s="40"/>
      <c r="AS221" s="40"/>
      <c r="AT221" s="40"/>
      <c r="AU221" s="40"/>
      <c r="AV221" s="40"/>
      <c r="AW221" s="40"/>
      <c r="AX221" s="40"/>
      <c r="AY221" s="40"/>
      <c r="AZ221" s="40"/>
    </row>
    <row r="222" spans="1:52" s="34" customFormat="1" ht="26.25" customHeight="1">
      <c r="A222" s="222"/>
      <c r="B222" s="222"/>
      <c r="C222" s="222"/>
      <c r="D222" s="222"/>
      <c r="E222" s="222"/>
      <c r="F222" s="222"/>
      <c r="G222" s="222"/>
      <c r="H222" s="222"/>
      <c r="I222" s="222"/>
      <c r="J222" s="222"/>
      <c r="K222" s="222"/>
      <c r="L222" s="222"/>
      <c r="M222" s="222"/>
      <c r="N222" s="222"/>
      <c r="O222" s="222"/>
      <c r="P222" s="222"/>
      <c r="Q222" s="222"/>
      <c r="R222" s="222"/>
      <c r="S222" s="222"/>
      <c r="T222" s="222"/>
      <c r="U222" s="222"/>
      <c r="V222" s="14"/>
      <c r="W222" s="37"/>
      <c r="X222" s="14"/>
      <c r="Y222" s="14"/>
      <c r="Z222" s="14"/>
      <c r="AA222" s="14"/>
      <c r="AB222" s="14"/>
      <c r="AC222" s="14"/>
      <c r="AD222" s="14"/>
      <c r="AE222" s="14"/>
      <c r="AF222" s="14"/>
      <c r="AG222" s="14"/>
      <c r="AH222" s="14"/>
      <c r="AI222" s="14"/>
      <c r="AJ222" s="14"/>
      <c r="AK222" s="14"/>
      <c r="AL222" s="14"/>
      <c r="AM222" s="13"/>
      <c r="AN222" s="40"/>
      <c r="AO222" s="40"/>
      <c r="AP222" s="40"/>
      <c r="AQ222" s="40"/>
      <c r="AR222" s="40"/>
      <c r="AS222" s="40"/>
      <c r="AT222" s="40"/>
      <c r="AU222" s="40"/>
      <c r="AV222" s="40"/>
      <c r="AW222" s="40"/>
      <c r="AX222" s="40"/>
      <c r="AY222" s="40"/>
      <c r="AZ222" s="40"/>
    </row>
    <row r="223" spans="1:52" s="34" customFormat="1" ht="26.25" customHeight="1">
      <c r="A223" s="222"/>
      <c r="B223" s="222"/>
      <c r="C223" s="222"/>
      <c r="D223" s="222"/>
      <c r="E223" s="222"/>
      <c r="F223" s="222"/>
      <c r="G223" s="222"/>
      <c r="H223" s="222"/>
      <c r="I223" s="222"/>
      <c r="J223" s="222"/>
      <c r="K223" s="222"/>
      <c r="L223" s="222"/>
      <c r="M223" s="222"/>
      <c r="N223" s="222"/>
      <c r="O223" s="222"/>
      <c r="P223" s="222"/>
      <c r="Q223" s="222"/>
      <c r="R223" s="222"/>
      <c r="S223" s="222"/>
      <c r="T223" s="222"/>
      <c r="U223" s="222"/>
      <c r="V223" s="14"/>
      <c r="W223" s="14"/>
      <c r="X223" s="14"/>
      <c r="Y223" s="14"/>
      <c r="Z223" s="14"/>
      <c r="AA223" s="14"/>
      <c r="AB223" s="14"/>
      <c r="AC223" s="14"/>
      <c r="AD223" s="14"/>
      <c r="AE223" s="14"/>
      <c r="AF223" s="14"/>
      <c r="AG223" s="14"/>
      <c r="AH223" s="14"/>
      <c r="AI223" s="14"/>
      <c r="AJ223" s="14"/>
      <c r="AK223" s="14"/>
      <c r="AL223" s="14"/>
      <c r="AM223" s="13"/>
      <c r="AN223" s="40"/>
      <c r="AO223" s="40"/>
      <c r="AP223" s="40"/>
      <c r="AQ223" s="40"/>
      <c r="AR223" s="40"/>
      <c r="AS223" s="40"/>
      <c r="AT223" s="40"/>
      <c r="AU223" s="40"/>
      <c r="AV223" s="40"/>
      <c r="AW223" s="40"/>
      <c r="AX223" s="40"/>
      <c r="AY223" s="40"/>
      <c r="AZ223" s="40"/>
    </row>
    <row r="224" spans="1:52" s="34" customFormat="1" ht="8.25" customHeight="1">
      <c r="A224" s="222"/>
      <c r="B224" s="222"/>
      <c r="C224" s="222"/>
      <c r="D224" s="222"/>
      <c r="E224" s="222"/>
      <c r="F224" s="222"/>
      <c r="G224" s="222"/>
      <c r="H224" s="222"/>
      <c r="I224" s="222"/>
      <c r="J224" s="222"/>
      <c r="K224" s="222"/>
      <c r="L224" s="222"/>
      <c r="M224" s="222"/>
      <c r="N224" s="222"/>
      <c r="O224" s="222"/>
      <c r="P224" s="222"/>
      <c r="Q224" s="222"/>
      <c r="R224" s="222"/>
      <c r="S224" s="222"/>
      <c r="T224" s="222"/>
      <c r="U224" s="222"/>
      <c r="V224" s="14"/>
      <c r="W224" s="14"/>
      <c r="X224" s="14"/>
      <c r="Y224" s="14"/>
      <c r="Z224" s="14"/>
      <c r="AA224" s="14"/>
      <c r="AB224" s="14"/>
      <c r="AC224" s="14"/>
      <c r="AD224" s="14"/>
      <c r="AE224" s="14"/>
      <c r="AF224" s="14"/>
      <c r="AG224" s="14"/>
      <c r="AH224" s="14"/>
      <c r="AI224" s="14"/>
      <c r="AJ224" s="14"/>
      <c r="AK224" s="14"/>
      <c r="AL224" s="14"/>
      <c r="AM224" s="13"/>
      <c r="AN224" s="40"/>
      <c r="AO224" s="40"/>
      <c r="AP224" s="40"/>
      <c r="AQ224" s="40"/>
      <c r="AR224" s="40"/>
      <c r="AS224" s="40"/>
      <c r="AT224" s="40"/>
      <c r="AU224" s="40"/>
      <c r="AV224" s="40"/>
      <c r="AW224" s="40"/>
      <c r="AX224" s="40"/>
      <c r="AY224" s="40"/>
      <c r="AZ224" s="40"/>
    </row>
    <row r="225" spans="1:52" s="34" customFormat="1" ht="15">
      <c r="A225" s="14"/>
      <c r="B225" s="14"/>
      <c r="C225" s="14"/>
      <c r="D225" s="14"/>
      <c r="E225" s="14"/>
      <c r="F225" s="14"/>
      <c r="G225" s="14"/>
      <c r="H225" s="14"/>
      <c r="I225" s="14"/>
      <c r="J225" s="14"/>
      <c r="K225" s="14"/>
      <c r="L225" s="14"/>
      <c r="M225" s="14"/>
      <c r="N225" s="14"/>
      <c r="O225" s="14"/>
      <c r="P225" s="14"/>
      <c r="Q225" s="14"/>
      <c r="R225" s="14"/>
      <c r="S225" s="15"/>
      <c r="T225" s="15"/>
      <c r="U225" s="14"/>
      <c r="V225" s="14"/>
      <c r="W225" s="14"/>
      <c r="X225" s="14"/>
      <c r="Y225" s="14"/>
      <c r="Z225" s="14"/>
      <c r="AA225" s="14"/>
      <c r="AB225" s="14"/>
      <c r="AC225" s="14"/>
      <c r="AD225" s="14"/>
      <c r="AE225" s="14"/>
      <c r="AF225" s="14"/>
      <c r="AG225" s="14"/>
      <c r="AH225" s="14"/>
      <c r="AI225" s="14"/>
      <c r="AJ225" s="14"/>
      <c r="AK225" s="14"/>
      <c r="AL225" s="14"/>
      <c r="AM225" s="13"/>
      <c r="AN225" s="40"/>
      <c r="AO225" s="40"/>
      <c r="AP225" s="40"/>
      <c r="AQ225" s="40"/>
      <c r="AR225" s="40"/>
      <c r="AS225" s="40"/>
      <c r="AT225" s="40"/>
      <c r="AU225" s="40"/>
      <c r="AV225" s="40"/>
      <c r="AW225" s="40"/>
      <c r="AX225" s="40"/>
      <c r="AY225" s="40"/>
      <c r="AZ225" s="40"/>
    </row>
    <row r="226" spans="1:52" s="34" customFormat="1" ht="15">
      <c r="A226" s="245" t="s">
        <v>1</v>
      </c>
      <c r="B226" s="245"/>
      <c r="C226" s="245"/>
      <c r="D226" s="245"/>
      <c r="E226" s="245"/>
      <c r="F226" s="245"/>
      <c r="G226" s="245"/>
      <c r="H226" s="14"/>
      <c r="I226" s="246">
        <f>A126</f>
        <v>0</v>
      </c>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6"/>
      <c r="AL226" s="246"/>
      <c r="AM226" s="13"/>
      <c r="AN226" s="40"/>
      <c r="AO226" s="40"/>
      <c r="AP226" s="40"/>
      <c r="AQ226" s="40"/>
      <c r="AR226" s="40"/>
      <c r="AS226" s="40"/>
      <c r="AT226" s="40"/>
      <c r="AU226" s="40"/>
      <c r="AV226" s="40"/>
      <c r="AW226" s="40"/>
      <c r="AX226" s="40"/>
      <c r="AY226" s="40"/>
      <c r="AZ226" s="40"/>
    </row>
    <row r="227" spans="1:52" s="34" customFormat="1" ht="24" customHeight="1">
      <c r="A227" s="17" t="s">
        <v>17</v>
      </c>
      <c r="B227" s="14"/>
      <c r="C227" s="14"/>
      <c r="D227" s="14"/>
      <c r="E227" s="14"/>
      <c r="F227" s="14"/>
      <c r="G227" s="14"/>
      <c r="H227" s="14"/>
      <c r="I227" s="261">
        <f>A129</f>
        <v>0</v>
      </c>
      <c r="J227" s="261"/>
      <c r="K227" s="261"/>
      <c r="L227" s="261"/>
      <c r="M227" s="261"/>
      <c r="N227" s="261"/>
      <c r="O227" s="261"/>
      <c r="P227" s="261"/>
      <c r="Q227" s="261"/>
      <c r="R227" s="261"/>
      <c r="S227" s="261"/>
      <c r="T227" s="261"/>
      <c r="U227" s="261"/>
      <c r="V227" s="261"/>
      <c r="W227" s="261"/>
      <c r="X227" s="261"/>
      <c r="Y227" s="261"/>
      <c r="Z227" s="261"/>
      <c r="AA227" s="261"/>
      <c r="AB227" s="261"/>
      <c r="AC227" s="261"/>
      <c r="AD227" s="261"/>
      <c r="AE227" s="261"/>
      <c r="AF227" s="261"/>
      <c r="AG227" s="261"/>
      <c r="AH227" s="261"/>
      <c r="AI227" s="261"/>
      <c r="AJ227" s="261"/>
      <c r="AK227" s="261"/>
      <c r="AL227" s="261"/>
      <c r="AM227" s="13"/>
      <c r="AN227" s="40"/>
      <c r="AO227" s="40"/>
      <c r="AP227" s="40"/>
      <c r="AQ227" s="40"/>
      <c r="AR227" s="40"/>
      <c r="AS227" s="40"/>
      <c r="AT227" s="40"/>
      <c r="AU227" s="40"/>
      <c r="AV227" s="40"/>
      <c r="AW227" s="40"/>
      <c r="AX227" s="40"/>
      <c r="AY227" s="40"/>
      <c r="AZ227" s="40"/>
    </row>
    <row r="228" spans="2:52" s="34" customFormat="1" ht="31.5" customHeight="1">
      <c r="B228" s="14"/>
      <c r="C228" s="14"/>
      <c r="D228" s="14"/>
      <c r="E228" s="14"/>
      <c r="F228" s="14"/>
      <c r="G228" s="14"/>
      <c r="H228" s="14"/>
      <c r="I228" s="246">
        <f>A131</f>
        <v>0</v>
      </c>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13"/>
      <c r="AN228" s="40"/>
      <c r="AO228" s="40"/>
      <c r="AP228" s="40"/>
      <c r="AQ228" s="40"/>
      <c r="AR228" s="40"/>
      <c r="AS228" s="40"/>
      <c r="AT228" s="40"/>
      <c r="AU228" s="40"/>
      <c r="AV228" s="40"/>
      <c r="AW228" s="40"/>
      <c r="AX228" s="40"/>
      <c r="AY228" s="40"/>
      <c r="AZ228" s="40"/>
    </row>
    <row r="229" spans="1:52" s="34" customFormat="1" ht="17.25" customHeight="1">
      <c r="A229" s="256" t="s">
        <v>48</v>
      </c>
      <c r="B229" s="256"/>
      <c r="C229" s="256"/>
      <c r="D229" s="256"/>
      <c r="E229" s="256"/>
      <c r="F229" s="256"/>
      <c r="G229" s="256"/>
      <c r="H229" s="256"/>
      <c r="I229" s="256"/>
      <c r="J229" s="256"/>
      <c r="K229" s="256"/>
      <c r="L229" s="256"/>
      <c r="M229" s="256"/>
      <c r="N229" s="256"/>
      <c r="O229" s="256"/>
      <c r="P229" s="256"/>
      <c r="Q229" s="256"/>
      <c r="R229" s="256"/>
      <c r="S229" s="29"/>
      <c r="T229" s="29"/>
      <c r="U229" s="247">
        <f>AD59</f>
        <v>0</v>
      </c>
      <c r="V229" s="247"/>
      <c r="W229" s="247"/>
      <c r="X229" s="247"/>
      <c r="Y229" s="247"/>
      <c r="Z229" s="247"/>
      <c r="AA229" s="14" t="s">
        <v>117</v>
      </c>
      <c r="AB229" s="263" t="str">
        <f>V57</f>
        <v>Р/</v>
      </c>
      <c r="AC229" s="263"/>
      <c r="AD229" s="263"/>
      <c r="AE229" s="263"/>
      <c r="AF229" s="263"/>
      <c r="AG229" s="263"/>
      <c r="AH229" s="263"/>
      <c r="AI229" s="263"/>
      <c r="AJ229" s="263"/>
      <c r="AK229" s="263"/>
      <c r="AM229" s="13"/>
      <c r="AN229" s="40"/>
      <c r="AO229" s="40"/>
      <c r="AP229" s="40"/>
      <c r="AQ229" s="40"/>
      <c r="AR229" s="40"/>
      <c r="AS229" s="40"/>
      <c r="AT229" s="40"/>
      <c r="AU229" s="40"/>
      <c r="AV229" s="40"/>
      <c r="AW229" s="40"/>
      <c r="AX229" s="40"/>
      <c r="AY229" s="40"/>
      <c r="AZ229" s="40"/>
    </row>
    <row r="230" spans="1:52" s="34" customFormat="1" ht="3" customHeight="1">
      <c r="A230" s="14"/>
      <c r="B230" s="14"/>
      <c r="C230" s="14"/>
      <c r="D230" s="14"/>
      <c r="E230" s="14"/>
      <c r="F230" s="14"/>
      <c r="G230" s="14"/>
      <c r="H230" s="14"/>
      <c r="I230" s="14"/>
      <c r="J230" s="14"/>
      <c r="K230" s="14"/>
      <c r="L230" s="14"/>
      <c r="M230" s="14"/>
      <c r="N230" s="14"/>
      <c r="O230" s="14"/>
      <c r="P230" s="14"/>
      <c r="Q230" s="14"/>
      <c r="R230" s="14"/>
      <c r="S230" s="15"/>
      <c r="T230" s="15"/>
      <c r="U230" s="14"/>
      <c r="V230" s="14"/>
      <c r="W230" s="14"/>
      <c r="X230" s="14"/>
      <c r="Y230" s="14"/>
      <c r="Z230" s="14"/>
      <c r="AA230" s="14"/>
      <c r="AB230" s="14"/>
      <c r="AC230" s="14"/>
      <c r="AD230" s="14"/>
      <c r="AE230" s="14"/>
      <c r="AF230" s="14"/>
      <c r="AG230" s="14"/>
      <c r="AH230" s="14"/>
      <c r="AI230" s="14"/>
      <c r="AJ230" s="14"/>
      <c r="AK230" s="14"/>
      <c r="AL230" s="14"/>
      <c r="AM230" s="13"/>
      <c r="AN230" s="40"/>
      <c r="AO230" s="40"/>
      <c r="AP230" s="40"/>
      <c r="AQ230" s="40"/>
      <c r="AR230" s="40"/>
      <c r="AS230" s="40"/>
      <c r="AT230" s="40"/>
      <c r="AU230" s="40"/>
      <c r="AV230" s="40"/>
      <c r="AW230" s="40"/>
      <c r="AX230" s="40"/>
      <c r="AY230" s="40"/>
      <c r="AZ230" s="40"/>
    </row>
    <row r="231" spans="1:52" s="34" customFormat="1" ht="64.5" customHeight="1">
      <c r="A231" s="188" t="s">
        <v>103</v>
      </c>
      <c r="B231" s="189"/>
      <c r="C231" s="190"/>
      <c r="D231" s="191" t="s">
        <v>7</v>
      </c>
      <c r="E231" s="192"/>
      <c r="F231" s="192"/>
      <c r="G231" s="192"/>
      <c r="H231" s="192"/>
      <c r="I231" s="192"/>
      <c r="J231" s="192"/>
      <c r="K231" s="192"/>
      <c r="L231" s="192"/>
      <c r="M231" s="192"/>
      <c r="N231" s="192"/>
      <c r="O231" s="192"/>
      <c r="P231" s="192"/>
      <c r="Q231" s="192"/>
      <c r="R231" s="192"/>
      <c r="S231" s="192"/>
      <c r="T231" s="192"/>
      <c r="U231" s="192"/>
      <c r="V231" s="192"/>
      <c r="W231" s="193"/>
      <c r="X231" s="232" t="s">
        <v>114</v>
      </c>
      <c r="Y231" s="233"/>
      <c r="Z231" s="234"/>
      <c r="AA231" s="232" t="s">
        <v>115</v>
      </c>
      <c r="AB231" s="233"/>
      <c r="AC231" s="234"/>
      <c r="AD231" s="232" t="s">
        <v>54</v>
      </c>
      <c r="AE231" s="233"/>
      <c r="AF231" s="234"/>
      <c r="AG231" s="232" t="s">
        <v>55</v>
      </c>
      <c r="AH231" s="233"/>
      <c r="AI231" s="234"/>
      <c r="AJ231" s="232" t="s">
        <v>56</v>
      </c>
      <c r="AK231" s="233"/>
      <c r="AL231" s="234"/>
      <c r="AM231" s="13"/>
      <c r="AN231" s="40"/>
      <c r="AO231" s="40"/>
      <c r="AP231" s="40"/>
      <c r="AQ231" s="40"/>
      <c r="AR231" s="40"/>
      <c r="AS231" s="40"/>
      <c r="AT231" s="40"/>
      <c r="AU231" s="40"/>
      <c r="AV231" s="40"/>
      <c r="AW231" s="40"/>
      <c r="AX231" s="40"/>
      <c r="AY231" s="40"/>
      <c r="AZ231" s="40"/>
    </row>
    <row r="232" spans="1:52" s="34" customFormat="1" ht="63" customHeight="1">
      <c r="A232" s="267">
        <f>A197</f>
        <v>1</v>
      </c>
      <c r="B232" s="268"/>
      <c r="C232" s="269"/>
      <c r="D232" s="258" t="str">
        <f>D197</f>
        <v>Проведение оценки возможности выполнять отдельные виды работ (оказывать отдельные виды услуг) при осуществлении деятельности в области промышленной безопасности для </v>
      </c>
      <c r="E232" s="259"/>
      <c r="F232" s="259"/>
      <c r="G232" s="259"/>
      <c r="H232" s="259"/>
      <c r="I232" s="259"/>
      <c r="J232" s="259"/>
      <c r="K232" s="259"/>
      <c r="L232" s="259"/>
      <c r="M232" s="259"/>
      <c r="N232" s="259"/>
      <c r="O232" s="259"/>
      <c r="P232" s="259"/>
      <c r="Q232" s="259"/>
      <c r="R232" s="259"/>
      <c r="S232" s="259"/>
      <c r="T232" s="259"/>
      <c r="U232" s="259"/>
      <c r="V232" s="259"/>
      <c r="W232" s="260"/>
      <c r="X232" s="273">
        <f>X197</f>
        <v>1</v>
      </c>
      <c r="Y232" s="273"/>
      <c r="Z232" s="273"/>
      <c r="AA232" s="262">
        <f>AA197</f>
        <v>19.2</v>
      </c>
      <c r="AB232" s="262"/>
      <c r="AC232" s="262"/>
      <c r="AD232" s="262">
        <f>AD197</f>
        <v>19.2</v>
      </c>
      <c r="AE232" s="262"/>
      <c r="AF232" s="262"/>
      <c r="AG232" s="262">
        <f>AG197</f>
        <v>3.84</v>
      </c>
      <c r="AH232" s="262"/>
      <c r="AI232" s="262"/>
      <c r="AJ232" s="262">
        <f>AJ197</f>
        <v>23.04</v>
      </c>
      <c r="AK232" s="262"/>
      <c r="AL232" s="262"/>
      <c r="AM232" s="13"/>
      <c r="AN232" s="40"/>
      <c r="AO232" s="40"/>
      <c r="AP232" s="40"/>
      <c r="AQ232" s="40"/>
      <c r="AR232" s="40"/>
      <c r="AS232" s="40"/>
      <c r="AT232" s="40"/>
      <c r="AU232" s="40"/>
      <c r="AV232" s="40"/>
      <c r="AW232" s="40"/>
      <c r="AX232" s="40"/>
      <c r="AY232" s="40"/>
      <c r="AZ232" s="40"/>
    </row>
    <row r="233" spans="1:52" s="34" customFormat="1" ht="31.5" customHeight="1">
      <c r="A233" s="270"/>
      <c r="B233" s="271"/>
      <c r="C233" s="272"/>
      <c r="D233" s="280">
        <f>D198</f>
        <v>0</v>
      </c>
      <c r="E233" s="275"/>
      <c r="F233" s="275"/>
      <c r="G233" s="275"/>
      <c r="H233" s="275"/>
      <c r="I233" s="275"/>
      <c r="J233" s="275"/>
      <c r="K233" s="275"/>
      <c r="L233" s="275"/>
      <c r="M233" s="275"/>
      <c r="N233" s="275"/>
      <c r="O233" s="275"/>
      <c r="P233" s="275"/>
      <c r="Q233" s="275"/>
      <c r="R233" s="275"/>
      <c r="S233" s="275"/>
      <c r="T233" s="275"/>
      <c r="U233" s="275"/>
      <c r="V233" s="275"/>
      <c r="W233" s="276"/>
      <c r="X233" s="273"/>
      <c r="Y233" s="273"/>
      <c r="Z233" s="273"/>
      <c r="AA233" s="262"/>
      <c r="AB233" s="262"/>
      <c r="AC233" s="262"/>
      <c r="AD233" s="262"/>
      <c r="AE233" s="262"/>
      <c r="AF233" s="262"/>
      <c r="AG233" s="262"/>
      <c r="AH233" s="262"/>
      <c r="AI233" s="262"/>
      <c r="AJ233" s="262"/>
      <c r="AK233" s="262"/>
      <c r="AL233" s="262"/>
      <c r="AM233" s="13"/>
      <c r="AN233" s="40"/>
      <c r="AO233" s="40"/>
      <c r="AP233" s="40"/>
      <c r="AQ233" s="40"/>
      <c r="AR233" s="40"/>
      <c r="AS233" s="40"/>
      <c r="AT233" s="40"/>
      <c r="AU233" s="40"/>
      <c r="AV233" s="40"/>
      <c r="AW233" s="40"/>
      <c r="AX233" s="40"/>
      <c r="AY233" s="40"/>
      <c r="AZ233" s="40"/>
    </row>
    <row r="234" spans="1:52" s="34" customFormat="1" ht="15.75" thickBot="1">
      <c r="A234" s="14"/>
      <c r="B234" s="14"/>
      <c r="C234" s="14"/>
      <c r="D234" s="14"/>
      <c r="E234" s="14"/>
      <c r="F234" s="14"/>
      <c r="G234" s="14"/>
      <c r="H234" s="14"/>
      <c r="I234" s="14"/>
      <c r="J234" s="14"/>
      <c r="K234" s="14"/>
      <c r="L234" s="14"/>
      <c r="M234" s="14"/>
      <c r="N234" s="14"/>
      <c r="O234" s="14"/>
      <c r="P234" s="14"/>
      <c r="Q234" s="14"/>
      <c r="R234" s="14"/>
      <c r="S234" s="15"/>
      <c r="T234" s="14"/>
      <c r="U234" s="14"/>
      <c r="V234" s="17"/>
      <c r="W234" s="14"/>
      <c r="X234" s="19" t="s">
        <v>8</v>
      </c>
      <c r="Y234" s="14"/>
      <c r="Z234" s="14"/>
      <c r="AA234" s="31"/>
      <c r="AB234" s="31"/>
      <c r="AC234" s="31"/>
      <c r="AD234" s="235">
        <f>SUMIF(AD232:AF232,"&gt;0",AD232:AF232)</f>
        <v>19.2</v>
      </c>
      <c r="AE234" s="235"/>
      <c r="AF234" s="235"/>
      <c r="AG234" s="235">
        <f>SUMIF(AG232:AI232,"&gt;0",AG232:AI232)</f>
        <v>3.84</v>
      </c>
      <c r="AH234" s="235"/>
      <c r="AI234" s="235"/>
      <c r="AJ234" s="251">
        <f>SUMIF(AJ232:AL232,"&gt;0",AJ232:AL232)</f>
        <v>23.04</v>
      </c>
      <c r="AK234" s="252"/>
      <c r="AL234" s="253"/>
      <c r="AM234" s="13"/>
      <c r="AN234" s="40"/>
      <c r="AO234" s="40"/>
      <c r="AP234" s="40"/>
      <c r="AQ234" s="40"/>
      <c r="AR234" s="40"/>
      <c r="AS234" s="40"/>
      <c r="AT234" s="40"/>
      <c r="AU234" s="40"/>
      <c r="AV234" s="40"/>
      <c r="AW234" s="40"/>
      <c r="AX234" s="40"/>
      <c r="AY234" s="40"/>
      <c r="AZ234" s="40"/>
    </row>
    <row r="235" spans="1:52" s="34" customFormat="1" ht="3" customHeight="1">
      <c r="A235" s="14"/>
      <c r="B235" s="14"/>
      <c r="C235" s="14"/>
      <c r="D235" s="14"/>
      <c r="E235" s="14"/>
      <c r="F235" s="14"/>
      <c r="G235" s="14"/>
      <c r="H235" s="14"/>
      <c r="I235" s="14"/>
      <c r="J235" s="14"/>
      <c r="K235" s="14"/>
      <c r="L235" s="14"/>
      <c r="M235" s="14"/>
      <c r="N235" s="14"/>
      <c r="O235" s="14"/>
      <c r="P235" s="14"/>
      <c r="Q235" s="14"/>
      <c r="R235" s="14"/>
      <c r="S235" s="15"/>
      <c r="T235" s="15"/>
      <c r="U235" s="14"/>
      <c r="V235" s="14"/>
      <c r="W235" s="14"/>
      <c r="X235" s="14"/>
      <c r="Y235" s="14"/>
      <c r="Z235" s="14"/>
      <c r="AA235" s="14"/>
      <c r="AB235" s="14"/>
      <c r="AC235" s="14"/>
      <c r="AD235" s="14"/>
      <c r="AE235" s="14"/>
      <c r="AF235" s="14"/>
      <c r="AG235" s="14"/>
      <c r="AH235" s="14"/>
      <c r="AI235" s="14"/>
      <c r="AJ235" s="14"/>
      <c r="AK235" s="14"/>
      <c r="AL235" s="14"/>
      <c r="AM235" s="13"/>
      <c r="AN235" s="40"/>
      <c r="AO235" s="40"/>
      <c r="AP235" s="40"/>
      <c r="AQ235" s="40"/>
      <c r="AR235" s="40"/>
      <c r="AS235" s="40"/>
      <c r="AT235" s="40"/>
      <c r="AU235" s="40"/>
      <c r="AV235" s="40"/>
      <c r="AW235" s="40"/>
      <c r="AX235" s="40"/>
      <c r="AY235" s="40"/>
      <c r="AZ235" s="40"/>
    </row>
    <row r="236" spans="1:52" s="34" customFormat="1" ht="15">
      <c r="A236" s="227" t="s">
        <v>9</v>
      </c>
      <c r="B236" s="227"/>
      <c r="C236" s="227"/>
      <c r="D236" s="227"/>
      <c r="E236" s="227"/>
      <c r="F236" s="227"/>
      <c r="G236" s="227"/>
      <c r="H236" s="240" t="str">
        <f>SUBSTITUTE(PROPER(INDEX(n_4,MID(TEXT(AJ234,n0),1,1)+1)&amp;INDEX(n0x,MID(TEXT(AJ234,n0),2,1)+1,MID(TEXT(AJ234,n0),3,1)+1)&amp;IF(-MID(TEXT(AJ234,n0),1,3),"миллиард"&amp;VLOOKUP(MID(TEXT(AJ234,n0),3,1)*AND(MID(TEXT(AJ234,n0),2,1)-1),мил,2),"")&amp;INDEX(n_4,MID(TEXT(AJ234,n0),4,1)+1)&amp;INDEX(n0x,MID(TEXT(AJ234,n0),5,1)+1,MID(TEXT(AJ234,n0),6,1)+1)&amp;IF(-MID(TEXT(AJ234,n0),4,3),"миллион"&amp;VLOOKUP(MID(TEXT(AJ234,n0),6,1)*AND(MID(TEXT(AJ234,n0),5,1)-1),мил,2),"")&amp;INDEX(n_4,MID(TEXT(AJ234,n0),7,1)+1)&amp;INDEX(n1x,MID(TEXT(AJ234,n0),8,1)+1,MID(TEXT(AJ234,n0),9,1)+1)&amp;IF(-MID(TEXT(AJ234,n0),7,3),VLOOKUP(MID(TEXT(AJ234,n0),9,1)*AND(MID(TEXT(AJ234,n0),8,1)-1),тыс,2),"")&amp;INDEX(n_4,MID(TEXT(AJ234,n0),10,1)+1)&amp;INDEX(n0x,MID(TEXT(AJ234,n0),11,1)+1,MID(TEXT(AJ234,n0),12,1)+1)),"z"," ")&amp;IF(TRUNC(TEXT(AJ234,n0)),"","Ноль ")&amp;"рубл"&amp;VLOOKUP(MOD(MAX(MOD(MID(TEXT(AJ234,n0),11,2)-11,100),9),10),{0,"ь ";1,"я ";4,"ей "},2)&amp;RIGHT(TEXT(AJ234,n0),2)&amp;" копе"&amp;VLOOKUP(MOD(MAX(MOD(RIGHT(TEXT(AJ234,n0),2)-11,100),9),10),{0,"йка";1,"йки";4,"ек"},2)</f>
        <v>Двадцать три рубля 04 копейки</v>
      </c>
      <c r="I236" s="240"/>
      <c r="J236" s="240"/>
      <c r="K236" s="240"/>
      <c r="L236" s="240"/>
      <c r="M236" s="240"/>
      <c r="N236" s="240"/>
      <c r="O236" s="240"/>
      <c r="P236" s="240"/>
      <c r="Q236" s="240"/>
      <c r="R236" s="240"/>
      <c r="S236" s="240"/>
      <c r="T236" s="240"/>
      <c r="U236" s="240"/>
      <c r="V236" s="240"/>
      <c r="W236" s="240"/>
      <c r="X236" s="240"/>
      <c r="Y236" s="240"/>
      <c r="Z236" s="240"/>
      <c r="AA236" s="240"/>
      <c r="AB236" s="240"/>
      <c r="AC236" s="240"/>
      <c r="AD236" s="240"/>
      <c r="AE236" s="240"/>
      <c r="AF236" s="240"/>
      <c r="AG236" s="240"/>
      <c r="AH236" s="240"/>
      <c r="AI236" s="240"/>
      <c r="AJ236" s="240"/>
      <c r="AK236" s="240"/>
      <c r="AL236" s="240"/>
      <c r="AM236" s="13"/>
      <c r="AN236" s="40"/>
      <c r="AO236" s="40"/>
      <c r="AP236" s="40"/>
      <c r="AQ236" s="40"/>
      <c r="AR236" s="40"/>
      <c r="AS236" s="40"/>
      <c r="AT236" s="40"/>
      <c r="AU236" s="40"/>
      <c r="AV236" s="40"/>
      <c r="AW236" s="40"/>
      <c r="AX236" s="40"/>
      <c r="AY236" s="40"/>
      <c r="AZ236" s="40"/>
    </row>
    <row r="237" spans="1:52" s="34" customFormat="1" ht="15">
      <c r="A237" s="227" t="s">
        <v>18</v>
      </c>
      <c r="B237" s="227"/>
      <c r="C237" s="227"/>
      <c r="D237" s="227"/>
      <c r="E237" s="227"/>
      <c r="F237" s="227"/>
      <c r="G237" s="227"/>
      <c r="H237" s="241" t="str">
        <f>SUBSTITUTE(PROPER(INDEX(n_4,MID(TEXT(AG234,n0),1,1)+1)&amp;INDEX(n0x,MID(TEXT(AG234,n0),2,1)+1,MID(TEXT(AG234,n0),3,1)+1)&amp;IF(-MID(TEXT(AG234,n0),1,3),"миллиард"&amp;VLOOKUP(MID(TEXT(AG234,n0),3,1)*AND(MID(TEXT(AG234,n0),2,1)-1),мил,2),"")&amp;INDEX(n_4,MID(TEXT(AG234,n0),4,1)+1)&amp;INDEX(n0x,MID(TEXT(AG234,n0),5,1)+1,MID(TEXT(AG234,n0),6,1)+1)&amp;IF(-MID(TEXT(AG234,n0),4,3),"миллион"&amp;VLOOKUP(MID(TEXT(AG234,n0),6,1)*AND(MID(TEXT(AG234,n0),5,1)-1),мил,2),"")&amp;INDEX(n_4,MID(TEXT(AG234,n0),7,1)+1)&amp;INDEX(n1x,MID(TEXT(AG234,n0),8,1)+1,MID(TEXT(AG234,n0),9,1)+1)&amp;IF(-MID(TEXT(AG234,n0),7,3),VLOOKUP(MID(TEXT(AG234,n0),9,1)*AND(MID(TEXT(AG234,n0),8,1)-1),тыс,2),"")&amp;INDEX(n_4,MID(TEXT(AG234,n0),10,1)+1)&amp;INDEX(n0x,MID(TEXT(AG234,n0),11,1)+1,MID(TEXT(AG234,n0),12,1)+1)),"z"," ")&amp;IF(TRUNC(TEXT(AG234,n0)),"","Ноль ")&amp;"рубл"&amp;VLOOKUP(MOD(MAX(MOD(MID(TEXT(AG234,n0),11,2)-11,100),9),10),{0,"ь ";1,"я ";4,"ей "},2)&amp;RIGHT(TEXT(AG234,n0),2)&amp;" копе"&amp;VLOOKUP(MOD(MAX(MOD(RIGHT(TEXT(AG234,n0),2)-11,100),9),10),{0,"йка";1,"йки";4,"ек"},2)</f>
        <v>Три рубля 84 копейки</v>
      </c>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13"/>
      <c r="AN237" s="40"/>
      <c r="AO237" s="40"/>
      <c r="AP237" s="40"/>
      <c r="AQ237" s="40"/>
      <c r="AR237" s="40"/>
      <c r="AS237" s="40"/>
      <c r="AT237" s="40"/>
      <c r="AU237" s="40"/>
      <c r="AV237" s="40"/>
      <c r="AW237" s="40"/>
      <c r="AX237" s="40"/>
      <c r="AY237" s="40"/>
      <c r="AZ237" s="40"/>
    </row>
    <row r="238" spans="1:52" s="34" customFormat="1" ht="6" customHeight="1">
      <c r="A238" s="14"/>
      <c r="B238" s="14"/>
      <c r="C238" s="14"/>
      <c r="D238" s="14"/>
      <c r="E238" s="14"/>
      <c r="F238" s="14"/>
      <c r="G238" s="14"/>
      <c r="H238" s="14"/>
      <c r="I238" s="14"/>
      <c r="J238" s="14"/>
      <c r="K238" s="14"/>
      <c r="L238" s="14"/>
      <c r="M238" s="14"/>
      <c r="N238" s="14"/>
      <c r="O238" s="14"/>
      <c r="P238" s="14"/>
      <c r="Q238" s="14"/>
      <c r="R238" s="14"/>
      <c r="S238" s="15"/>
      <c r="T238" s="15"/>
      <c r="U238" s="14"/>
      <c r="V238" s="14"/>
      <c r="W238" s="14"/>
      <c r="X238" s="14"/>
      <c r="Y238" s="14"/>
      <c r="Z238" s="14"/>
      <c r="AA238" s="14"/>
      <c r="AB238" s="14"/>
      <c r="AC238" s="14"/>
      <c r="AD238" s="14"/>
      <c r="AE238" s="14"/>
      <c r="AF238" s="14"/>
      <c r="AG238" s="14"/>
      <c r="AH238" s="14"/>
      <c r="AI238" s="14"/>
      <c r="AJ238" s="14"/>
      <c r="AK238" s="14"/>
      <c r="AL238" s="14"/>
      <c r="AM238" s="13"/>
      <c r="AN238" s="40"/>
      <c r="AO238" s="40"/>
      <c r="AP238" s="40"/>
      <c r="AQ238" s="40"/>
      <c r="AR238" s="40"/>
      <c r="AS238" s="40"/>
      <c r="AT238" s="40"/>
      <c r="AU238" s="40"/>
      <c r="AV238" s="40"/>
      <c r="AW238" s="40"/>
      <c r="AX238" s="40"/>
      <c r="AY238" s="40"/>
      <c r="AZ238" s="40"/>
    </row>
    <row r="239" spans="1:52" s="34" customFormat="1" ht="15">
      <c r="A239" s="255" t="s">
        <v>51</v>
      </c>
      <c r="B239" s="255"/>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c r="AC239" s="255"/>
      <c r="AD239" s="255"/>
      <c r="AE239" s="255"/>
      <c r="AF239" s="255"/>
      <c r="AG239" s="255"/>
      <c r="AH239" s="255"/>
      <c r="AI239" s="255"/>
      <c r="AJ239" s="255"/>
      <c r="AK239" s="255"/>
      <c r="AL239" s="255"/>
      <c r="AM239" s="255"/>
      <c r="AN239" s="40"/>
      <c r="AO239" s="40"/>
      <c r="AP239" s="40"/>
      <c r="AQ239" s="40"/>
      <c r="AR239" s="40"/>
      <c r="AS239" s="40"/>
      <c r="AT239" s="40"/>
      <c r="AU239" s="40"/>
      <c r="AV239" s="40"/>
      <c r="AW239" s="40"/>
      <c r="AX239" s="40"/>
      <c r="AY239" s="40"/>
      <c r="AZ239" s="40"/>
    </row>
    <row r="240" spans="1:52" s="34" customFormat="1" ht="15">
      <c r="A240" s="256" t="s">
        <v>20</v>
      </c>
      <c r="B240" s="256"/>
      <c r="C240" s="256"/>
      <c r="D240" s="256"/>
      <c r="E240" s="256"/>
      <c r="F240" s="256"/>
      <c r="G240" s="256"/>
      <c r="H240" s="256"/>
      <c r="I240" s="256"/>
      <c r="J240" s="256"/>
      <c r="K240" s="256"/>
      <c r="L240" s="256"/>
      <c r="M240" s="256"/>
      <c r="N240" s="256"/>
      <c r="O240" s="256"/>
      <c r="P240" s="256"/>
      <c r="Q240" s="256"/>
      <c r="R240" s="256"/>
      <c r="S240" s="256"/>
      <c r="T240" s="256"/>
      <c r="U240" s="256"/>
      <c r="V240" s="256"/>
      <c r="W240" s="256"/>
      <c r="X240" s="256"/>
      <c r="Y240" s="256"/>
      <c r="Z240" s="256"/>
      <c r="AA240" s="256"/>
      <c r="AB240" s="256"/>
      <c r="AC240" s="256"/>
      <c r="AD240" s="256"/>
      <c r="AE240" s="256"/>
      <c r="AF240" s="256"/>
      <c r="AG240" s="256"/>
      <c r="AH240" s="256"/>
      <c r="AI240" s="256"/>
      <c r="AJ240" s="256"/>
      <c r="AK240" s="256"/>
      <c r="AL240" s="256"/>
      <c r="AM240" s="13"/>
      <c r="AN240" s="40"/>
      <c r="AO240" s="40"/>
      <c r="AP240" s="40"/>
      <c r="AQ240" s="40"/>
      <c r="AR240" s="40"/>
      <c r="AS240" s="40"/>
      <c r="AT240" s="40"/>
      <c r="AU240" s="40"/>
      <c r="AV240" s="40"/>
      <c r="AW240" s="40"/>
      <c r="AX240" s="40"/>
      <c r="AY240" s="40"/>
      <c r="AZ240" s="40"/>
    </row>
    <row r="241" spans="1:52" s="34" customFormat="1" ht="15">
      <c r="A241" s="256" t="s">
        <v>50</v>
      </c>
      <c r="B241" s="256"/>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256"/>
      <c r="AB241" s="256"/>
      <c r="AC241" s="256"/>
      <c r="AD241" s="256"/>
      <c r="AE241" s="256"/>
      <c r="AF241" s="256"/>
      <c r="AG241" s="256"/>
      <c r="AH241" s="256"/>
      <c r="AI241" s="256"/>
      <c r="AJ241" s="256"/>
      <c r="AK241" s="256"/>
      <c r="AL241" s="256"/>
      <c r="AM241" s="13"/>
      <c r="AN241" s="40"/>
      <c r="AO241" s="40"/>
      <c r="AP241" s="40"/>
      <c r="AQ241" s="40"/>
      <c r="AR241" s="40"/>
      <c r="AS241" s="40"/>
      <c r="AT241" s="40"/>
      <c r="AU241" s="40"/>
      <c r="AV241" s="40"/>
      <c r="AW241" s="40"/>
      <c r="AX241" s="40"/>
      <c r="AY241" s="40"/>
      <c r="AZ241" s="40"/>
    </row>
    <row r="242" spans="1:52" s="34" customFormat="1" ht="15">
      <c r="A242" s="45"/>
      <c r="B242" s="45"/>
      <c r="C242" s="45"/>
      <c r="D242" s="45"/>
      <c r="E242" s="45"/>
      <c r="F242" s="45"/>
      <c r="G242" s="45"/>
      <c r="H242" s="45"/>
      <c r="I242" s="45"/>
      <c r="J242" s="45"/>
      <c r="K242" s="45"/>
      <c r="L242" s="45"/>
      <c r="M242" s="45"/>
      <c r="N242" s="45"/>
      <c r="O242" s="45"/>
      <c r="P242" s="45"/>
      <c r="Q242" s="45"/>
      <c r="R242" s="45"/>
      <c r="S242" s="45"/>
      <c r="T242" s="15"/>
      <c r="U242" s="14"/>
      <c r="V242" s="14"/>
      <c r="W242" s="14"/>
      <c r="X242" s="14"/>
      <c r="Y242" s="14"/>
      <c r="Z242" s="14"/>
      <c r="AA242" s="14"/>
      <c r="AB242" s="14"/>
      <c r="AC242" s="14"/>
      <c r="AD242" s="14"/>
      <c r="AE242" s="14"/>
      <c r="AF242" s="14"/>
      <c r="AG242" s="14"/>
      <c r="AH242" s="14"/>
      <c r="AI242" s="14"/>
      <c r="AJ242" s="14"/>
      <c r="AK242" s="14"/>
      <c r="AL242" s="14"/>
      <c r="AM242" s="13"/>
      <c r="AN242" s="40"/>
      <c r="AO242" s="40"/>
      <c r="AP242" s="40"/>
      <c r="AQ242" s="40"/>
      <c r="AR242" s="40"/>
      <c r="AS242" s="40"/>
      <c r="AT242" s="40"/>
      <c r="AU242" s="40"/>
      <c r="AV242" s="40"/>
      <c r="AW242" s="40"/>
      <c r="AX242" s="40"/>
      <c r="AY242" s="40"/>
      <c r="AZ242" s="40"/>
    </row>
    <row r="243" spans="1:52" s="34" customFormat="1" ht="74.25" customHeight="1">
      <c r="A243" s="257" t="str">
        <f>T136</f>
        <v>Начальник Витебского областного 
управления Госпромнадзора
___________________________ В.И.Чекан</v>
      </c>
      <c r="B243" s="257"/>
      <c r="C243" s="257"/>
      <c r="D243" s="257"/>
      <c r="E243" s="257"/>
      <c r="F243" s="257"/>
      <c r="G243" s="257"/>
      <c r="H243" s="257"/>
      <c r="I243" s="257"/>
      <c r="J243" s="257"/>
      <c r="K243" s="257"/>
      <c r="L243" s="257"/>
      <c r="M243" s="257"/>
      <c r="N243" s="257"/>
      <c r="O243" s="257"/>
      <c r="P243" s="257"/>
      <c r="Q243" s="257"/>
      <c r="R243" s="257"/>
      <c r="S243" s="257"/>
      <c r="T243" s="15"/>
      <c r="U243" s="15"/>
      <c r="V243" s="15"/>
      <c r="W243" s="15"/>
      <c r="X243" s="15"/>
      <c r="Y243" s="15"/>
      <c r="Z243" s="15"/>
      <c r="AA243" s="15"/>
      <c r="AB243" s="15"/>
      <c r="AC243" s="15"/>
      <c r="AD243" s="15"/>
      <c r="AE243" s="15"/>
      <c r="AF243" s="15"/>
      <c r="AG243" s="15"/>
      <c r="AH243" s="15"/>
      <c r="AI243" s="15"/>
      <c r="AJ243" s="15"/>
      <c r="AK243" s="15"/>
      <c r="AL243" s="15"/>
      <c r="AM243" s="13"/>
      <c r="AN243" s="40"/>
      <c r="AO243" s="40"/>
      <c r="AP243" s="40"/>
      <c r="AQ243" s="40"/>
      <c r="AR243" s="40"/>
      <c r="AS243" s="40"/>
      <c r="AT243" s="40"/>
      <c r="AU243" s="40"/>
      <c r="AV243" s="40"/>
      <c r="AW243" s="40"/>
      <c r="AX243" s="40"/>
      <c r="AY243" s="40"/>
      <c r="AZ243" s="40"/>
    </row>
    <row r="244" spans="1:52" s="34" customFormat="1" ht="8.25" customHeight="1">
      <c r="A244" s="248"/>
      <c r="B244" s="248"/>
      <c r="C244" s="248"/>
      <c r="D244" s="248"/>
      <c r="E244" s="248"/>
      <c r="F244" s="248"/>
      <c r="G244" s="248"/>
      <c r="H244" s="248"/>
      <c r="I244" s="248"/>
      <c r="J244" s="248"/>
      <c r="K244" s="248"/>
      <c r="L244" s="248"/>
      <c r="M244" s="248"/>
      <c r="N244" s="248"/>
      <c r="O244" s="248"/>
      <c r="P244" s="248"/>
      <c r="Q244" s="248"/>
      <c r="R244" s="248"/>
      <c r="S244" s="248"/>
      <c r="T244" s="15"/>
      <c r="U244" s="249"/>
      <c r="V244" s="249"/>
      <c r="W244" s="249"/>
      <c r="X244" s="249"/>
      <c r="Y244" s="249"/>
      <c r="Z244" s="249"/>
      <c r="AA244" s="249"/>
      <c r="AB244" s="249"/>
      <c r="AC244" s="249"/>
      <c r="AD244" s="249"/>
      <c r="AE244" s="249"/>
      <c r="AF244" s="250"/>
      <c r="AG244" s="250"/>
      <c r="AH244" s="250"/>
      <c r="AI244" s="250"/>
      <c r="AJ244" s="250"/>
      <c r="AK244" s="250"/>
      <c r="AL244" s="250"/>
      <c r="AM244" s="13"/>
      <c r="AN244" s="40"/>
      <c r="AO244" s="40"/>
      <c r="AP244" s="40"/>
      <c r="AQ244" s="40"/>
      <c r="AR244" s="40"/>
      <c r="AS244" s="40"/>
      <c r="AT244" s="40"/>
      <c r="AU244" s="40"/>
      <c r="AV244" s="40"/>
      <c r="AW244" s="40"/>
      <c r="AX244" s="40"/>
      <c r="AY244" s="40"/>
      <c r="AZ244" s="40"/>
    </row>
    <row r="245" spans="1:52" s="34" customFormat="1" ht="15">
      <c r="A245" s="13" t="s">
        <v>11</v>
      </c>
      <c r="B245" s="13"/>
      <c r="C245" s="13"/>
      <c r="D245" s="13"/>
      <c r="E245" s="13"/>
      <c r="F245" s="13"/>
      <c r="G245" s="13"/>
      <c r="H245" s="13"/>
      <c r="I245" s="13"/>
      <c r="J245" s="13"/>
      <c r="K245" s="13"/>
      <c r="L245" s="13"/>
      <c r="M245" s="13"/>
      <c r="N245" s="13"/>
      <c r="O245" s="13"/>
      <c r="P245" s="13"/>
      <c r="Q245" s="13"/>
      <c r="R245" s="13"/>
      <c r="S245" s="16"/>
      <c r="T245" s="16"/>
      <c r="U245" s="13"/>
      <c r="V245" s="13"/>
      <c r="W245" s="13"/>
      <c r="X245" s="13"/>
      <c r="Y245" s="13"/>
      <c r="Z245" s="13"/>
      <c r="AA245" s="13"/>
      <c r="AB245" s="13"/>
      <c r="AC245" s="13"/>
      <c r="AD245" s="13"/>
      <c r="AE245" s="13"/>
      <c r="AF245" s="13"/>
      <c r="AG245" s="13"/>
      <c r="AH245" s="13"/>
      <c r="AI245" s="13"/>
      <c r="AJ245" s="13"/>
      <c r="AK245" s="13"/>
      <c r="AL245" s="13"/>
      <c r="AM245" s="13"/>
      <c r="AN245" s="40"/>
      <c r="AO245" s="40"/>
      <c r="AP245" s="40"/>
      <c r="AQ245" s="40"/>
      <c r="AR245" s="40"/>
      <c r="AS245" s="40"/>
      <c r="AT245" s="40"/>
      <c r="AU245" s="40"/>
      <c r="AV245" s="40"/>
      <c r="AW245" s="40"/>
      <c r="AX245" s="40"/>
      <c r="AY245" s="40"/>
      <c r="AZ245" s="40"/>
    </row>
    <row r="246" spans="1:52" s="34" customFormat="1" ht="15">
      <c r="A246" s="13"/>
      <c r="B246" s="13"/>
      <c r="C246" s="13"/>
      <c r="D246" s="13"/>
      <c r="E246" s="13"/>
      <c r="F246" s="13"/>
      <c r="G246" s="13"/>
      <c r="H246" s="13"/>
      <c r="I246" s="13"/>
      <c r="J246" s="13"/>
      <c r="K246" s="13"/>
      <c r="L246" s="13"/>
      <c r="M246" s="13"/>
      <c r="N246" s="13"/>
      <c r="O246" s="13"/>
      <c r="P246" s="13"/>
      <c r="Q246" s="13"/>
      <c r="R246" s="13"/>
      <c r="S246" s="16"/>
      <c r="T246" s="16"/>
      <c r="U246" s="13"/>
      <c r="V246" s="13"/>
      <c r="W246" s="13"/>
      <c r="X246" s="13"/>
      <c r="Y246" s="13"/>
      <c r="Z246" s="13"/>
      <c r="AA246" s="13"/>
      <c r="AB246" s="13"/>
      <c r="AC246" s="13"/>
      <c r="AD246" s="13"/>
      <c r="AE246" s="13"/>
      <c r="AF246" s="13"/>
      <c r="AG246" s="13"/>
      <c r="AH246" s="13"/>
      <c r="AI246" s="13"/>
      <c r="AJ246" s="13"/>
      <c r="AK246" s="13"/>
      <c r="AL246" s="13"/>
      <c r="AM246" s="13"/>
      <c r="AN246" s="40"/>
      <c r="AO246" s="40"/>
      <c r="AP246" s="40"/>
      <c r="AQ246" s="40"/>
      <c r="AR246" s="40"/>
      <c r="AS246" s="40"/>
      <c r="AT246" s="40"/>
      <c r="AU246" s="40"/>
      <c r="AV246" s="40"/>
      <c r="AW246" s="40"/>
      <c r="AX246" s="40"/>
      <c r="AY246" s="40"/>
      <c r="AZ246" s="40"/>
    </row>
  </sheetData>
  <sheetProtection password="CE2C" sheet="1" formatCells="0" formatColumns="0" formatRows="0" selectLockedCells="1"/>
  <mergeCells count="325">
    <mergeCell ref="A94:B94"/>
    <mergeCell ref="C94:AL94"/>
    <mergeCell ref="BD62:BD63"/>
    <mergeCell ref="BE62:BE63"/>
    <mergeCell ref="BC68:BC69"/>
    <mergeCell ref="BD68:BD69"/>
    <mergeCell ref="BE68:BE69"/>
    <mergeCell ref="BC70:BC71"/>
    <mergeCell ref="BD70:BD71"/>
    <mergeCell ref="BE70:BE71"/>
    <mergeCell ref="BD51:BD53"/>
    <mergeCell ref="BE51:BE53"/>
    <mergeCell ref="BC56:BC58"/>
    <mergeCell ref="BD56:BD58"/>
    <mergeCell ref="BE56:BE58"/>
    <mergeCell ref="C86:AL86"/>
    <mergeCell ref="BC59:BC60"/>
    <mergeCell ref="BD59:BD60"/>
    <mergeCell ref="BE59:BE60"/>
    <mergeCell ref="BC62:BC63"/>
    <mergeCell ref="BC51:BC53"/>
    <mergeCell ref="C21:AL21"/>
    <mergeCell ref="C20:AL20"/>
    <mergeCell ref="C22:AL22"/>
    <mergeCell ref="C84:AL84"/>
    <mergeCell ref="C85:AL85"/>
    <mergeCell ref="C26:AL26"/>
    <mergeCell ref="C27:AL27"/>
    <mergeCell ref="C28:AL28"/>
    <mergeCell ref="C29:AL29"/>
    <mergeCell ref="B11:AL11"/>
    <mergeCell ref="B13:AL13"/>
    <mergeCell ref="AJ197:AL198"/>
    <mergeCell ref="S190:AB190"/>
    <mergeCell ref="D233:W233"/>
    <mergeCell ref="A232:C233"/>
    <mergeCell ref="X232:Z233"/>
    <mergeCell ref="AA232:AC233"/>
    <mergeCell ref="AD232:AF233"/>
    <mergeCell ref="AG232:AI233"/>
    <mergeCell ref="AJ232:AL233"/>
    <mergeCell ref="AB229:AK229"/>
    <mergeCell ref="A158:AL158"/>
    <mergeCell ref="D197:W197"/>
    <mergeCell ref="A197:C198"/>
    <mergeCell ref="X197:Z198"/>
    <mergeCell ref="AA197:AC198"/>
    <mergeCell ref="AD197:AF198"/>
    <mergeCell ref="AG197:AI198"/>
    <mergeCell ref="D198:W198"/>
    <mergeCell ref="A194:AL194"/>
    <mergeCell ref="A196:C196"/>
    <mergeCell ref="A239:AM239"/>
    <mergeCell ref="A240:AL240"/>
    <mergeCell ref="A241:AL241"/>
    <mergeCell ref="A243:S243"/>
    <mergeCell ref="D232:W232"/>
    <mergeCell ref="I227:AL227"/>
    <mergeCell ref="I228:AL228"/>
    <mergeCell ref="A229:R229"/>
    <mergeCell ref="A244:S244"/>
    <mergeCell ref="U244:AE244"/>
    <mergeCell ref="AF244:AL244"/>
    <mergeCell ref="AD234:AF234"/>
    <mergeCell ref="AG234:AI234"/>
    <mergeCell ref="AJ234:AL234"/>
    <mergeCell ref="A236:G236"/>
    <mergeCell ref="H236:AL236"/>
    <mergeCell ref="A237:G237"/>
    <mergeCell ref="H237:AL237"/>
    <mergeCell ref="U229:Z229"/>
    <mergeCell ref="A231:C231"/>
    <mergeCell ref="D231:W231"/>
    <mergeCell ref="X231:Z231"/>
    <mergeCell ref="AA231:AC231"/>
    <mergeCell ref="AD231:AF231"/>
    <mergeCell ref="A214:AM214"/>
    <mergeCell ref="A217:R217"/>
    <mergeCell ref="AF217:AL217"/>
    <mergeCell ref="A218:U224"/>
    <mergeCell ref="AF218:AK218"/>
    <mergeCell ref="A226:G226"/>
    <mergeCell ref="I226:AL226"/>
    <mergeCell ref="AG231:AI231"/>
    <mergeCell ref="AJ231:AL231"/>
    <mergeCell ref="H202:AL202"/>
    <mergeCell ref="A203:AL203"/>
    <mergeCell ref="A204:H204"/>
    <mergeCell ref="I204:AL204"/>
    <mergeCell ref="A208:S211"/>
    <mergeCell ref="V208:AL209"/>
    <mergeCell ref="V211:AC211"/>
    <mergeCell ref="AD211:AL211"/>
    <mergeCell ref="AD199:AF199"/>
    <mergeCell ref="AG199:AI199"/>
    <mergeCell ref="AJ199:AL199"/>
    <mergeCell ref="A200:AL200"/>
    <mergeCell ref="A201:G201"/>
    <mergeCell ref="H201:AL201"/>
    <mergeCell ref="D196:W196"/>
    <mergeCell ref="X196:Z196"/>
    <mergeCell ref="AA196:AC196"/>
    <mergeCell ref="AD196:AF196"/>
    <mergeCell ref="AG196:AI196"/>
    <mergeCell ref="AJ196:AL196"/>
    <mergeCell ref="N190:R190"/>
    <mergeCell ref="B192:K192"/>
    <mergeCell ref="L192:T192"/>
    <mergeCell ref="W192:AB192"/>
    <mergeCell ref="B193:C193"/>
    <mergeCell ref="E193:K193"/>
    <mergeCell ref="A179:P179"/>
    <mergeCell ref="R179:AL179"/>
    <mergeCell ref="A180:P188"/>
    <mergeCell ref="R180:AL181"/>
    <mergeCell ref="R183:AL184"/>
    <mergeCell ref="R185:AL185"/>
    <mergeCell ref="R186:AM189"/>
    <mergeCell ref="A168:C168"/>
    <mergeCell ref="D168:Z168"/>
    <mergeCell ref="AA168:AF168"/>
    <mergeCell ref="AG168:AL168"/>
    <mergeCell ref="A169:AL169"/>
    <mergeCell ref="A171:S174"/>
    <mergeCell ref="V171:AL172"/>
    <mergeCell ref="V174:AC174"/>
    <mergeCell ref="AD174:AL174"/>
    <mergeCell ref="D166:Z166"/>
    <mergeCell ref="AA166:AF166"/>
    <mergeCell ref="AG166:AL166"/>
    <mergeCell ref="A167:C167"/>
    <mergeCell ref="D167:Z167"/>
    <mergeCell ref="AA167:AF167"/>
    <mergeCell ref="AG167:AL167"/>
    <mergeCell ref="A166:C166"/>
    <mergeCell ref="A164:C164"/>
    <mergeCell ref="D164:Z164"/>
    <mergeCell ref="AA164:AF164"/>
    <mergeCell ref="AG164:AL164"/>
    <mergeCell ref="A165:C165"/>
    <mergeCell ref="D165:Z165"/>
    <mergeCell ref="AA165:AF165"/>
    <mergeCell ref="AG165:AL165"/>
    <mergeCell ref="A161:I161"/>
    <mergeCell ref="K161:AK161"/>
    <mergeCell ref="A163:C163"/>
    <mergeCell ref="D163:Z163"/>
    <mergeCell ref="AA163:AF163"/>
    <mergeCell ref="AG163:AL163"/>
    <mergeCell ref="A159:J159"/>
    <mergeCell ref="K159:R159"/>
    <mergeCell ref="S159:T159"/>
    <mergeCell ref="U159:AH159"/>
    <mergeCell ref="A160:L160"/>
    <mergeCell ref="M160:AK160"/>
    <mergeCell ref="A153:AL153"/>
    <mergeCell ref="A154:AK154"/>
    <mergeCell ref="A155:K155"/>
    <mergeCell ref="L155:AL155"/>
    <mergeCell ref="A156:AL156"/>
    <mergeCell ref="A157:AL157"/>
    <mergeCell ref="A149:O149"/>
    <mergeCell ref="P149:Z149"/>
    <mergeCell ref="AA149:AL149"/>
    <mergeCell ref="A150:AL150"/>
    <mergeCell ref="A151:AK151"/>
    <mergeCell ref="A152:AL152"/>
    <mergeCell ref="A124:AL124"/>
    <mergeCell ref="A118:AL118"/>
    <mergeCell ref="L145:P145"/>
    <mergeCell ref="R145:AA145"/>
    <mergeCell ref="A147:AL147"/>
    <mergeCell ref="A148:AL148"/>
    <mergeCell ref="F145:K145"/>
    <mergeCell ref="M144:Y144"/>
    <mergeCell ref="A135:Q136"/>
    <mergeCell ref="A138:G138"/>
    <mergeCell ref="K138:R138"/>
    <mergeCell ref="A140:I140"/>
    <mergeCell ref="T140:AB140"/>
    <mergeCell ref="T136:AK138"/>
    <mergeCell ref="A112:AL112"/>
    <mergeCell ref="A125:S125"/>
    <mergeCell ref="T125:AL125"/>
    <mergeCell ref="A126:Q126"/>
    <mergeCell ref="T126:AL134"/>
    <mergeCell ref="A127:K127"/>
    <mergeCell ref="A128:Q128"/>
    <mergeCell ref="A131:Q134"/>
    <mergeCell ref="A117:AL117"/>
    <mergeCell ref="A121:AL121"/>
    <mergeCell ref="A104:L104"/>
    <mergeCell ref="M104:AL104"/>
    <mergeCell ref="A107:AL107"/>
    <mergeCell ref="A106:AL106"/>
    <mergeCell ref="A108:AL108"/>
    <mergeCell ref="A109:AL109"/>
    <mergeCell ref="A69:AL69"/>
    <mergeCell ref="A71:AL71"/>
    <mergeCell ref="A73:AL73"/>
    <mergeCell ref="A67:AL67"/>
    <mergeCell ref="A72:AL72"/>
    <mergeCell ref="A102:AL102"/>
    <mergeCell ref="C81:AL81"/>
    <mergeCell ref="C82:AL82"/>
    <mergeCell ref="C83:AL83"/>
    <mergeCell ref="A92:B92"/>
    <mergeCell ref="A66:AL66"/>
    <mergeCell ref="A61:AL61"/>
    <mergeCell ref="A63:AL63"/>
    <mergeCell ref="AD59:AI59"/>
    <mergeCell ref="A58:AM58"/>
    <mergeCell ref="A68:K68"/>
    <mergeCell ref="L68:AL68"/>
    <mergeCell ref="P62:Z62"/>
    <mergeCell ref="W5:AK5"/>
    <mergeCell ref="B10:AL10"/>
    <mergeCell ref="B12:AL12"/>
    <mergeCell ref="I51:P51"/>
    <mergeCell ref="B44:AL44"/>
    <mergeCell ref="B48:AL48"/>
    <mergeCell ref="C23:AL23"/>
    <mergeCell ref="C24:AL24"/>
    <mergeCell ref="C37:AL37"/>
    <mergeCell ref="C38:AL38"/>
    <mergeCell ref="A110:AL110"/>
    <mergeCell ref="A95:AL95"/>
    <mergeCell ref="A97:AL97"/>
    <mergeCell ref="A98:AL98"/>
    <mergeCell ref="A100:I100"/>
    <mergeCell ref="K100:AK100"/>
    <mergeCell ref="O99:AK99"/>
    <mergeCell ref="A99:N99"/>
    <mergeCell ref="A101:AL101"/>
    <mergeCell ref="A103:AL103"/>
    <mergeCell ref="A114:AL114"/>
    <mergeCell ref="A129:Q129"/>
    <mergeCell ref="N9:S9"/>
    <mergeCell ref="Q51:AL51"/>
    <mergeCell ref="B40:AL40"/>
    <mergeCell ref="A75:B75"/>
    <mergeCell ref="A111:AL111"/>
    <mergeCell ref="A76:B76"/>
    <mergeCell ref="A77:B77"/>
    <mergeCell ref="A74:B74"/>
    <mergeCell ref="A123:AL123"/>
    <mergeCell ref="A119:AL119"/>
    <mergeCell ref="A122:AL122"/>
    <mergeCell ref="A80:B80"/>
    <mergeCell ref="A81:B81"/>
    <mergeCell ref="A113:AL113"/>
    <mergeCell ref="A82:B82"/>
    <mergeCell ref="A83:B83"/>
    <mergeCell ref="A120:AL120"/>
    <mergeCell ref="C80:AL80"/>
    <mergeCell ref="P143:W143"/>
    <mergeCell ref="W6:AL6"/>
    <mergeCell ref="A115:AL115"/>
    <mergeCell ref="A116:AL116"/>
    <mergeCell ref="A130:Q130"/>
    <mergeCell ref="A70:AL70"/>
    <mergeCell ref="A60:AL60"/>
    <mergeCell ref="A105:AL105"/>
    <mergeCell ref="I53:P53"/>
    <mergeCell ref="A96:AL96"/>
    <mergeCell ref="A1:AM2"/>
    <mergeCell ref="B41:AL41"/>
    <mergeCell ref="B51:H51"/>
    <mergeCell ref="B47:AL47"/>
    <mergeCell ref="B46:AL46"/>
    <mergeCell ref="B49:AL49"/>
    <mergeCell ref="C39:AL39"/>
    <mergeCell ref="B45:AJ45"/>
    <mergeCell ref="Q53:AL53"/>
    <mergeCell ref="B53:H53"/>
    <mergeCell ref="AA62:AL62"/>
    <mergeCell ref="A65:AL65"/>
    <mergeCell ref="A59:H59"/>
    <mergeCell ref="AJ59:AL59"/>
    <mergeCell ref="B16:AL16"/>
    <mergeCell ref="B14:AL14"/>
    <mergeCell ref="B15:AL15"/>
    <mergeCell ref="B17:AL17"/>
    <mergeCell ref="C18:AL18"/>
    <mergeCell ref="C79:AL79"/>
    <mergeCell ref="B43:AL43"/>
    <mergeCell ref="A62:O62"/>
    <mergeCell ref="A78:B78"/>
    <mergeCell ref="A79:B79"/>
    <mergeCell ref="C19:AL19"/>
    <mergeCell ref="C25:AL25"/>
    <mergeCell ref="C32:AL32"/>
    <mergeCell ref="C33:AL33"/>
    <mergeCell ref="C34:AL34"/>
    <mergeCell ref="C35:AL35"/>
    <mergeCell ref="C30:AL30"/>
    <mergeCell ref="C31:AL31"/>
    <mergeCell ref="C36:AL36"/>
    <mergeCell ref="C74:AL74"/>
    <mergeCell ref="C75:AL75"/>
    <mergeCell ref="C76:AL76"/>
    <mergeCell ref="C77:AL77"/>
    <mergeCell ref="C78:AL78"/>
    <mergeCell ref="A64:AK64"/>
    <mergeCell ref="P57:U57"/>
    <mergeCell ref="V57:AC57"/>
    <mergeCell ref="B50:AJ50"/>
    <mergeCell ref="C87:AL87"/>
    <mergeCell ref="C88:AL88"/>
    <mergeCell ref="C89:AL89"/>
    <mergeCell ref="C90:AL90"/>
    <mergeCell ref="C91:AL91"/>
    <mergeCell ref="C92:AL92"/>
    <mergeCell ref="A93:B93"/>
    <mergeCell ref="C93:AL93"/>
    <mergeCell ref="A84:B84"/>
    <mergeCell ref="A85:B85"/>
    <mergeCell ref="A86:B86"/>
    <mergeCell ref="A87:B87"/>
    <mergeCell ref="A88:B88"/>
    <mergeCell ref="A89:B89"/>
    <mergeCell ref="A90:B90"/>
    <mergeCell ref="A91:B91"/>
  </mergeCells>
  <dataValidations count="3">
    <dataValidation type="list" allowBlank="1" showInputMessage="1" showErrorMessage="1" sqref="B14">
      <formula1>$BA$42:$BA$43</formula1>
    </dataValidation>
    <dataValidation type="list" allowBlank="1" showInputMessage="1" showErrorMessage="1" sqref="C19:C39 D20:AL39">
      <formula1>$BB$45:$BB$65</formula1>
    </dataValidation>
    <dataValidation type="list" allowBlank="1" showInputMessage="1" showErrorMessage="1" sqref="W6:AL6">
      <formula1>$BA$1:$BA$26</formula1>
    </dataValidation>
  </dataValidations>
  <printOptions horizontalCentered="1"/>
  <pageMargins left="0.2362204724409449" right="0.2362204724409449" top="0.1968503937007874" bottom="0.1968503937007874" header="0" footer="0"/>
  <pageSetup blackAndWhite="1" fitToHeight="0" fitToWidth="1" horizontalDpi="600" verticalDpi="600" orientation="portrait" paperSize="9" scale="97" r:id="rId3"/>
  <rowBreaks count="4" manualBreakCount="4">
    <brk id="54" max="38" man="1"/>
    <brk id="141" max="38" man="1"/>
    <brk id="176" max="38" man="1"/>
    <brk id="213" max="38" man="1"/>
  </rowBreaks>
  <ignoredErrors>
    <ignoredError sqref="C94" unlockedFormula="1"/>
  </ignoredErrors>
  <legacyDrawing r:id="rId2"/>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12</v>
      </c>
    </row>
    <row r="2" ht="12.75">
      <c r="B2" s="2" t="s">
        <v>13</v>
      </c>
    </row>
    <row r="3" ht="12.75">
      <c r="C3" s="2"/>
    </row>
    <row r="4" spans="2:14" s="6" customFormat="1" ht="12.75">
      <c r="B4" s="4" t="s">
        <v>14</v>
      </c>
      <c r="C4" s="5" t="s">
        <v>15</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16</v>
      </c>
      <c r="C17" s="8"/>
      <c r="K17" s="3"/>
      <c r="L17" s="3"/>
      <c r="M17" s="3"/>
      <c r="N17" s="3"/>
    </row>
    <row r="18" spans="2:3" ht="12.75">
      <c r="B18" s="7">
        <f ca="1">ROUND((RAND()*1000000),2)</f>
        <v>236986.75</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Двести тридцать шесть тысяч девятьсот восемьдесят шесть рублей 75 копеек</v>
      </c>
    </row>
    <row r="19" spans="2:3" ht="12.75">
      <c r="B19" s="7">
        <f ca="1">ROUND((RAND()*10000000),2)</f>
        <v>3181705.97</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Три миллиона сто восемьдесят одна тысяча семьсот пять рублей 97 копеек</v>
      </c>
    </row>
    <row r="20" spans="2:3" ht="12.75">
      <c r="B20" s="7">
        <f ca="1">ROUND((RAND()*100000000),2)</f>
        <v>55511789.07</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Пятьдесят пять миллионов пятьсот одиннадцать тысяч семьсот восемьдесят девять рублей 07 копеек</v>
      </c>
    </row>
    <row r="21" spans="2:3" ht="12.75">
      <c r="B21" s="7">
        <f ca="1">ROUND((RAND()*1000000000),2)</f>
        <v>389388648.37</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Триста восемьдесят девять миллионов триста восемьдесят восемь тысяч шестьсот сорок восемь рублей 37 копеек</v>
      </c>
    </row>
    <row r="22" spans="2:3" ht="12.75">
      <c r="B22" s="7">
        <f ca="1">ROUND((RAND()*1000000000000),2)</f>
        <v>614381914474.43</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Шестьсот четырнадцать миллиардов триста восемьдесят один миллион девятьсот четырнадцать тысяч четыреста семьдесят четыре рубля 43 копейки</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2024-03-22T09:21:51Z</cp:lastPrinted>
  <dcterms:created xsi:type="dcterms:W3CDTF">2021-04-16T08:52:42Z</dcterms:created>
  <dcterms:modified xsi:type="dcterms:W3CDTF">2024-03-22T12:01:42Z</dcterms:modified>
  <cp:category/>
  <cp:version/>
  <cp:contentType/>
  <cp:contentStatus/>
</cp:coreProperties>
</file>