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645" windowWidth="8925" windowHeight="937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'Лист1'!$A$3:$AM$177</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kalugina</author>
    <author>Putiata</author>
    <author>Markovski</author>
  </authors>
  <commentList>
    <comment ref="V37" authorId="0">
      <text>
        <r>
          <rPr>
            <sz val="9"/>
            <rFont val="Tahoma"/>
            <family val="2"/>
          </rPr>
          <t xml:space="preserve">
Заполняет Госпромнадзор при регистрации договора. Номер автоматически переходит в акт и счет</t>
        </r>
      </text>
    </comment>
    <comment ref="C53" authorId="0">
      <text>
        <r>
          <rPr>
            <sz val="9"/>
            <rFont val="Tahoma"/>
            <family val="2"/>
          </rPr>
          <t xml:space="preserve">
ПОСЛЕ ЩЕЛЧКА ПО ЯЧЕЙКЕ;
НАЖАТЬ НА КНОПКУ С ТРЕУГОЛЬНИКОМ ВЫБРАТЬ ИЗ СПИСКА;
ДАННЫЕ АВТОМАТИЧЕСКИ ПОПАДАЮТ В АКТ И СЧЕТ;
ДО ПЕЧАТИ ОТРЕГУЛИРОВАТЬ ВЫСОТУ СТРОКИ, ЛИШНИЕ СТРОКИ МОЖНО СКРЫТЬ.
</t>
        </r>
      </text>
    </comment>
    <comment ref="AI53" authorId="0">
      <text>
        <r>
          <rPr>
            <sz val="9"/>
            <rFont val="Tahoma"/>
            <family val="2"/>
          </rPr>
          <t xml:space="preserve">УКАЗАТЬ КОЛИЧЕСТВО
ДАННЫЕ АВТОМАТИЧЕСКИ ПОПАДАЮТ В АКТ И СЧЕТ
</t>
        </r>
        <r>
          <rPr>
            <b/>
            <sz val="9"/>
            <rFont val="Tahoma"/>
            <family val="2"/>
          </rPr>
          <t xml:space="preserve">
</t>
        </r>
        <r>
          <rPr>
            <sz val="9"/>
            <rFont val="Tahoma"/>
            <family val="2"/>
          </rPr>
          <t xml:space="preserve">
</t>
        </r>
      </text>
    </comment>
    <comment ref="B16" authorId="1">
      <text>
        <r>
          <rPr>
            <sz val="8"/>
            <rFont val="Tahoma"/>
            <family val="2"/>
          </rPr>
          <t xml:space="preserve">
ПОСЛЕ ЩЕЛЧКА ПО ЯЧЕЙКЕ;
НАЖАТЬ НА КНОПКУ С ТРЕУГОЛЬНИКОМ И ВЫБРАТЬ ИЗ СПИСКА</t>
        </r>
      </text>
    </comment>
    <comment ref="B1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t>
        </r>
      </text>
    </comment>
    <comment ref="AH16" authorId="0">
      <text>
        <r>
          <rPr>
            <sz val="9"/>
            <rFont val="Tahoma"/>
            <family val="2"/>
          </rPr>
          <t xml:space="preserve">
УКАЗАТЬ КОЛИЧЕСТВО ОСТАНОВОК ДЛЯ НАЗВАННОГО ЛИФТА</t>
        </r>
      </text>
    </comment>
    <comment ref="AH18" authorId="0">
      <text>
        <r>
          <rPr>
            <sz val="9"/>
            <rFont val="Tahoma"/>
            <family val="2"/>
          </rPr>
          <t>УКАЗАТЬ СУММАРНО ОБЩЕЕ КОЛИЧЕСТВО ОСТАНОВОК СВЕРХ БАЗОВОГО ПО ВСЕМ УКАЗАННЫМ ЛИФТАМ</t>
        </r>
      </text>
    </comment>
    <comment ref="A97" authorId="0">
      <text>
        <r>
          <rPr>
            <sz val="9"/>
            <rFont val="Tahoma"/>
            <family val="2"/>
          </rPr>
          <t xml:space="preserve">
ДАННЫЕ АВТОМАТИЧЕСКИ ПОПАДАЮТ В АКТ И СЧЕТ</t>
        </r>
      </text>
    </comment>
    <comment ref="K100" authorId="0">
      <text>
        <r>
          <rPr>
            <sz val="9"/>
            <rFont val="Tahoma"/>
            <family val="2"/>
          </rPr>
          <t xml:space="preserve">
ДАННЫЕ АВТОМАТИЧЕСКИ ПОПАДАЮТ В АКТ И СЧЕТ</t>
        </r>
      </text>
    </comment>
    <comment ref="A43" authorId="2">
      <text>
        <r>
          <rPr>
            <sz val="9"/>
            <rFont val="Tahoma"/>
            <family val="2"/>
          </rPr>
          <t>НАИМЕНОВАНИЕ СУБЪЕКТА АВТОМАТИЧЕСКИ ПОПАДАЕТ В ГРАФУ ЗАКАЗЧИК (наименование юридического лица) В КОНЦЕ ДОГОВОРА</t>
        </r>
        <r>
          <rPr>
            <sz val="9"/>
            <rFont val="Tahoma"/>
            <family val="2"/>
          </rPr>
          <t xml:space="preserve">
</t>
        </r>
      </text>
    </comment>
    <comment ref="B25"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B27"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t>
        </r>
        <r>
          <rPr>
            <b/>
            <sz val="9"/>
            <rFont val="Tahoma"/>
            <family val="2"/>
          </rPr>
          <t xml:space="preserve">
</t>
        </r>
      </text>
    </comment>
    <comment ref="AD39" authorId="3">
      <text>
        <r>
          <rPr>
            <sz val="8"/>
            <rFont val="Tahoma"/>
            <family val="2"/>
          </rPr>
          <t>ЗАПОЛНЯЕТ ГОСПРОМНАДЗОР ПРИ РЕГИСТРАЦИИ ДОГОВОРА
ДАТА АВТОМАТИЧЕСКИ ПЕРЕХОДИТ В АКТ И СЧЕТ</t>
        </r>
        <r>
          <rPr>
            <sz val="9"/>
            <rFont val="Tahoma"/>
            <family val="2"/>
          </rPr>
          <t xml:space="preserve">
</t>
        </r>
      </text>
    </comment>
    <comment ref="W6" authorId="0">
      <text>
        <r>
          <rPr>
            <sz val="9"/>
            <rFont val="Tahoma"/>
            <family val="2"/>
          </rPr>
          <t xml:space="preserve">
ВЫБРАТЬ ИЗ СПИСКА УПРАВЛЕНИЕ ПО МЕСТУ ОБРАЩЕНИЯ
</t>
        </r>
      </text>
    </comment>
  </commentList>
</comments>
</file>

<file path=xl/sharedStrings.xml><?xml version="1.0" encoding="utf-8"?>
<sst xmlns="http://schemas.openxmlformats.org/spreadsheetml/2006/main" count="387" uniqueCount="289">
  <si>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</si>
  <si>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</si>
  <si>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</si>
  <si>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</si>
  <si>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</si>
  <si>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</si>
  <si>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</si>
  <si>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</si>
  <si>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</si>
  <si>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</si>
  <si>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</si>
  <si>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</si>
  <si>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</si>
  <si>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</si>
  <si>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</si>
  <si>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</si>
  <si>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</si>
  <si>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</si>
  <si>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</si>
  <si>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</si>
  <si>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</si>
  <si>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</si>
  <si>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</si>
  <si>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</si>
  <si>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</si>
  <si>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</si>
  <si>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</si>
  <si>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</si>
  <si>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</si>
  <si>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</si>
  <si>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</si>
  <si>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</si>
  <si>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</si>
  <si>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</si>
  <si>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</si>
  <si>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</si>
  <si>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</si>
  <si>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</si>
  <si>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</si>
  <si>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</si>
  <si>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</si>
  <si>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</si>
  <si>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</si>
  <si>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</si>
  <si>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</si>
  <si>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</si>
  <si>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</si>
  <si>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</si>
  <si>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</si>
  <si>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</si>
  <si>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</si>
  <si>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</si>
  <si>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</si>
  <si>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</si>
  <si>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</si>
  <si>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</si>
  <si>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</si>
  <si>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</si>
  <si>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</si>
  <si>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</si>
  <si>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</si>
  <si>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</si>
  <si>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</si>
  <si>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</si>
  <si>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10.20.</t>
  </si>
  <si>
    <t>10.21.</t>
  </si>
  <si>
    <t>10.22.</t>
  </si>
  <si>
    <t>10.24.</t>
  </si>
  <si>
    <t>№ п/п</t>
  </si>
  <si>
    <t>10.19.</t>
  </si>
  <si>
    <t xml:space="preserve"> Техническое диагностирование </t>
  </si>
  <si>
    <t>Техническое диагностирование  пассажирского лифта до 400 кгс. до 9 остановок включительно</t>
  </si>
  <si>
    <t>Техническое диагностирование пассажирского лифта свыше 400 кгс. до 9 остановок включительно</t>
  </si>
  <si>
    <t>Техническое диагностирование грузового (больничного) лифта до 1000 кгс. на 2 остановки включительно</t>
  </si>
  <si>
    <t>Техническое диагностирование грузового (больничного) лифта свыше 1000 кгс. на 2 остановки включительно</t>
  </si>
  <si>
    <t>1.1.1.</t>
  </si>
  <si>
    <t>в количестве</t>
  </si>
  <si>
    <t>Стоимость за единицу в бел. рублях</t>
  </si>
  <si>
    <t>Обследование дополнительной остановки сверх базовой (пассажирский лифт база – 9 остановок, грузовой (больничный) лифт база – 2 остановки.</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</si>
  <si>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</si>
  <si>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</si>
  <si>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</si>
  <si>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</si>
  <si>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</si>
  <si>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</si>
  <si>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</si>
  <si>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Регистрационный или заводской номер</t>
  </si>
  <si>
    <t>Год изготовления</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</si>
  <si>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</si>
  <si>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</si>
  <si>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Марка или модель</t>
  </si>
  <si>
    <t>Кол-во остановок</t>
  </si>
  <si>
    <t>Грузоподъемность, кг</t>
  </si>
  <si>
    <t>Банковские реквизиты юридического лица:</t>
  </si>
  <si>
    <t>Юридический адрес, телефон, факс, электронная почта:</t>
  </si>
  <si>
    <t>Лифт пассажирский</t>
  </si>
  <si>
    <t>Лифт грузовой (больничный)</t>
  </si>
  <si>
    <t>Проведение обследования лифта перед пуском в работу после устранения нарушений, выявленных при техническом диагностировании</t>
  </si>
  <si>
    <t>10.25.</t>
  </si>
  <si>
    <t>1.1.2.</t>
  </si>
  <si>
    <t>1.1.3.</t>
  </si>
  <si>
    <t xml:space="preserve">Начальнику </t>
  </si>
  <si>
    <t>Просим заключить договор на оказание услуг (по параметрам согласно паспорту объекта)</t>
  </si>
  <si>
    <t>Обследование дополнительной остановки сверх базовой 
(пассажирский лифт база – 9 остановок, 
грузовой (больничный) лифт база – 2 остановки).</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</si>
  <si>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</si>
  <si>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</si>
  <si>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</si>
  <si>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</si>
  <si>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Наименование (выбрать)</t>
  </si>
  <si>
    <t>Адрес нахождения объекта</t>
  </si>
  <si>
    <t>ТД/Л</t>
  </si>
  <si>
    <t xml:space="preserve">Заказчик обязуется принять и оплатить Исполнителю оказанные услуги в соответствии с настоящим договором.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</si>
  <si>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</si>
  <si>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</si>
  <si>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</si>
  <si>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</si>
  <si>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</si>
  <si>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</si>
  <si>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</si>
  <si>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</si>
  <si>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</si>
  <si>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</si>
  <si>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</si>
  <si>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</si>
  <si>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</si>
  <si>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</si>
  <si>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</si>
  <si>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</si>
  <si>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владельцем которых является</t>
  </si>
  <si>
    <t>Указать полное наименование организации (вместо данного текста)</t>
  </si>
  <si>
    <t>по техническому диагностированию лифта(ов),</t>
  </si>
  <si>
    <t>проведение обследования лифта(ов) перед пуском в работу после устранения нарушений, выявленных при техническом диагностировании,</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</si>
  <si>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</si>
  <si>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</si>
  <si>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</si>
  <si>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1</t>
  </si>
  <si>
    <t>2</t>
  </si>
  <si>
    <t>3</t>
  </si>
  <si>
    <t>4</t>
  </si>
  <si>
    <t>5</t>
  </si>
  <si>
    <t>6</t>
  </si>
  <si>
    <t>7</t>
  </si>
  <si>
    <t>8</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</si>
  <si>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</si>
  <si>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</si>
  <si>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</si>
  <si>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</si>
  <si>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</si>
  <si>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</si>
  <si>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</si>
  <si>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</si>
  <si>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</si>
  <si>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</si>
  <si>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</si>
  <si>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</si>
  <si>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</si>
  <si>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</si>
  <si>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</si>
  <si>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</si>
  <si>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</si>
  <si>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</si>
  <si>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</si>
  <si>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</si>
  <si>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</si>
  <si>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</si>
  <si>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</si>
  <si>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</si>
  <si>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</si>
  <si>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</si>
  <si>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</si>
  <si>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</si>
  <si>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</si>
  <si>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</si>
  <si>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</si>
  <si>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</si>
  <si>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</si>
  <si>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</si>
  <si>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</si>
  <si>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</si>
  <si>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</si>
  <si>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</si>
  <si>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</si>
  <si>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</si>
  <si>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</si>
  <si>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</si>
  <si>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</si>
  <si>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</si>
  <si>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</si>
  <si>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</si>
  <si>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</si>
  <si>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</si>
  <si>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</si>
  <si>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</si>
  <si>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</si>
  <si>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</si>
  <si>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</si>
  <si>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</si>
  <si>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</si>
  <si>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</si>
  <si>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</si>
  <si>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</si>
  <si>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</si>
  <si>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</si>
  <si>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</si>
  <si>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</si>
  <si>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</si>
  <si>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</si>
  <si>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</si>
  <si>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</si>
  <si>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</si>
  <si>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</si>
  <si>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</si>
  <si>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</si>
  <si>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</si>
  <si>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</si>
  <si>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</si>
  <si>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</si>
  <si>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</si>
  <si>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</si>
  <si>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</si>
  <si>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</si>
  <si>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</si>
  <si>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</si>
  <si>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</si>
  <si>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</si>
  <si>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</si>
  <si>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</si>
  <si>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</si>
  <si>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</si>
  <si>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</si>
  <si>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</si>
  <si>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</si>
  <si>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</si>
  <si>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</si>
  <si>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</si>
  <si>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</si>
  <si>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</si>
  <si>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</si>
  <si>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Поле для внесения дополнительных сведений  вместо данного текста (или скрыть строку) </t>
  </si>
  <si>
    <r>
      <rPr>
        <b/>
        <sz val="11"/>
        <color indexed="8"/>
        <rFont val="Times New Roman"/>
        <family val="1"/>
      </rPr>
      <t>ИСПОЛНИТЕЛЬ:</t>
    </r>
    <r>
      <rPr>
        <sz val="11"/>
        <color indexed="8"/>
        <rFont val="Times New Roman"/>
        <family val="1"/>
      </rPr>
      <t xml:space="preserve">
</t>
    </r>
  </si>
  <si>
    <t xml:space="preserve">возмездного оказание услуг </t>
  </si>
  <si>
    <t xml:space="preserve">1.1. Исполнитель обязуется оказать услуги: </t>
  </si>
  <si>
    <r>
      <rPr>
        <b/>
        <sz val="11"/>
        <color indexed="8"/>
        <rFont val="Times New Roman"/>
        <family val="1"/>
      </rPr>
      <t>ИСПОЛНИТЕЛЬ:</t>
    </r>
    <r>
      <rPr>
        <sz val="11"/>
        <color indexed="8"/>
        <rFont val="Times New Roman"/>
        <family val="1"/>
      </rPr>
      <t xml:space="preserve">
</t>
    </r>
  </si>
  <si>
    <t>п/п №</t>
  </si>
  <si>
    <t>Заместитель начальника Новополоцкого 
межрайонного отдела Витебского 
областного управления Госпромнадзора
___________________________А.И.Шепетюк</t>
  </si>
  <si>
    <t>(наименование юридического лица, фамилия, собственное имя, отчество (если таковое имеется) индивидуального предпринимателя)</t>
  </si>
  <si>
    <t>Начальник Новополоцкого межрайонного отдела 
Витебского областного управления Госпромнадзора
___________________________А.А.Храповицкий</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</si>
  <si>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</si>
  <si>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</si>
  <si>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</si>
  <si>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</si>
  <si>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1.2. Результат оформляется отчетом по техническому диагностированию по каждому заявленному объекту.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</si>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</sst>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b/>
      <sz val="9"/>
      <name val="Tahoma"/>
      <family val="2"/>
    </font>
    <font>
      <sz val="9.5"/>
      <color indexed="8"/>
      <name val="Times New Roman"/>
      <family val="1"/>
    </font>
    <font>
      <sz val="9.5"/>
      <name val="Times New Roman"/>
      <family val="1"/>
    </font>
    <font>
      <b/>
      <sz val="9.5"/>
      <name val="Times New Roman"/>
      <family val="1"/>
    </font>
    <font>
      <sz val="8"/>
      <name val="Tahoma"/>
      <family val="2"/>
    </font>
    <font>
      <b/>
      <sz val="9.5"/>
      <color indexed="8"/>
      <name val="Times New Roman"/>
      <family val="1"/>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9"/>
      <color indexed="8"/>
      <name val="Times New Roman"/>
      <family val="1"/>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5"/>
      <color indexed="8"/>
      <name val="Times New Roman"/>
      <family val="1"/>
    </font>
    <font>
      <sz val="11"/>
      <color indexed="20"/>
      <name val="Times New Roman"/>
      <family val="1"/>
    </font>
    <font>
      <sz val="8"/>
      <color indexed="8"/>
      <name val="Times New Roman"/>
      <family val="1"/>
    </font>
    <font>
      <b/>
      <sz val="12"/>
      <color indexed="8"/>
      <name val="Times New Roman"/>
      <family val="1"/>
    </font>
    <font>
      <i/>
      <sz val="15"/>
      <color indexed="8"/>
      <name val="Times New Roman"/>
      <family val="1"/>
    </font>
    <font>
      <i/>
      <sz val="11"/>
      <color indexed="8"/>
      <name val="Times New Roman"/>
      <family val="1"/>
    </font>
    <font>
      <sz val="9.5"/>
      <color indexed="8"/>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9"/>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15"/>
      <color theme="1"/>
      <name val="Times New Roman"/>
      <family val="1"/>
    </font>
    <font>
      <sz val="11"/>
      <color rgb="FF000000"/>
      <name val="Times New Roman"/>
      <family val="1"/>
    </font>
    <font>
      <b/>
      <sz val="9.5"/>
      <color theme="1"/>
      <name val="Times New Roman"/>
      <family val="1"/>
    </font>
    <font>
      <sz val="11"/>
      <color rgb="FFA50021"/>
      <name val="Times New Roman"/>
      <family val="1"/>
    </font>
    <font>
      <sz val="8"/>
      <color theme="1"/>
      <name val="Times New Roman"/>
      <family val="1"/>
    </font>
    <font>
      <b/>
      <sz val="12"/>
      <color theme="1"/>
      <name val="Times New Roman"/>
      <family val="1"/>
    </font>
    <font>
      <b/>
      <sz val="10"/>
      <color theme="1"/>
      <name val="Times New Roman"/>
      <family val="1"/>
    </font>
    <font>
      <sz val="9.5"/>
      <color rgb="FF000000"/>
      <name val="Times New Roman"/>
      <family val="1"/>
    </font>
    <font>
      <sz val="6"/>
      <color rgb="FF000000"/>
      <name val="Times New Roman"/>
      <family val="1"/>
    </font>
    <font>
      <sz val="7"/>
      <color rgb="FF000000"/>
      <name val="Times New Roman"/>
      <family val="1"/>
    </font>
    <font>
      <sz val="9.5"/>
      <color theme="1"/>
      <name val="Calibri"/>
      <family val="2"/>
    </font>
    <font>
      <i/>
      <sz val="15"/>
      <color theme="1"/>
      <name val="Times New Roman"/>
      <family val="1"/>
    </font>
    <font>
      <i/>
      <sz val="11"/>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style="thin"/>
      <bottom/>
    </border>
    <border>
      <left style="thin"/>
      <right>
        <color indexed="63"/>
      </right>
      <top style="thin"/>
      <bottom style="thin"/>
    </border>
    <border>
      <left/>
      <right style="thin"/>
      <top/>
      <bottom style="thin"/>
    </border>
    <border>
      <left style="thin"/>
      <right style="thin"/>
      <top>
        <color indexed="63"/>
      </top>
      <bottom style="thin"/>
    </border>
    <border>
      <left style="thin"/>
      <right/>
      <top/>
      <bottom style="thin"/>
    </border>
    <border>
      <left>
        <color indexed="63"/>
      </left>
      <right style="thin"/>
      <top style="thin"/>
      <bottom style="thin"/>
    </border>
    <border>
      <left style="thin"/>
      <right style="thin"/>
      <top style="thin"/>
      <bottom style="thin"/>
    </border>
    <border>
      <left/>
      <right style="thin"/>
      <top style="thin"/>
      <bottom/>
    </border>
    <border>
      <left style="thin"/>
      <right style="thin"/>
      <top style="thin"/>
      <bottom>
        <color indexed="63"/>
      </bottom>
    </border>
    <border>
      <left style="thin"/>
      <right/>
      <top/>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thin"/>
      <bottom/>
    </border>
    <border>
      <left/>
      <right style="thin"/>
      <top/>
      <bottom/>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4"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258">
    <xf numFmtId="0" fontId="0" fillId="0" borderId="0" xfId="0" applyFont="1" applyAlignment="1">
      <alignment/>
    </xf>
    <xf numFmtId="0" fontId="5" fillId="0" borderId="0" xfId="53" applyFont="1">
      <alignment/>
      <protection/>
    </xf>
    <xf numFmtId="0" fontId="71"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2" fillId="33" borderId="0" xfId="0" applyFont="1" applyFill="1" applyAlignment="1" applyProtection="1">
      <alignment/>
      <protection hidden="1"/>
    </xf>
    <xf numFmtId="0" fontId="72" fillId="33" borderId="0" xfId="0" applyFont="1" applyFill="1" applyAlignment="1" applyProtection="1">
      <alignment/>
      <protection hidden="1"/>
    </xf>
    <xf numFmtId="0" fontId="72" fillId="33" borderId="0" xfId="0" applyFont="1" applyFill="1" applyBorder="1" applyAlignment="1" applyProtection="1">
      <alignment/>
      <protection hidden="1"/>
    </xf>
    <xf numFmtId="0" fontId="72" fillId="33" borderId="0" xfId="0" applyFont="1" applyFill="1" applyBorder="1" applyAlignment="1" applyProtection="1">
      <alignment/>
      <protection hidden="1"/>
    </xf>
    <xf numFmtId="0" fontId="73" fillId="33" borderId="0" xfId="0" applyFont="1" applyFill="1" applyAlignment="1" applyProtection="1">
      <alignment/>
      <protection hidden="1"/>
    </xf>
    <xf numFmtId="0" fontId="72" fillId="33" borderId="0" xfId="0" applyNumberFormat="1" applyFont="1" applyFill="1" applyAlignment="1" applyProtection="1" quotePrefix="1">
      <alignment horizontal="right"/>
      <protection hidden="1"/>
    </xf>
    <xf numFmtId="0" fontId="73" fillId="33" borderId="0" xfId="0" applyFont="1" applyFill="1" applyBorder="1" applyAlignment="1" applyProtection="1">
      <alignment horizontal="right"/>
      <protection hidden="1"/>
    </xf>
    <xf numFmtId="0" fontId="74" fillId="33" borderId="0" xfId="0" applyFont="1" applyFill="1" applyAlignment="1" applyProtection="1">
      <alignment vertical="top"/>
      <protection hidden="1"/>
    </xf>
    <xf numFmtId="0" fontId="72" fillId="0" borderId="0" xfId="0" applyFont="1" applyFill="1" applyAlignment="1" applyProtection="1">
      <alignment/>
      <protection hidden="1"/>
    </xf>
    <xf numFmtId="0" fontId="75" fillId="33" borderId="0" xfId="0" applyFont="1" applyFill="1" applyBorder="1" applyAlignment="1" applyProtection="1">
      <alignment vertical="top"/>
      <protection hidden="1"/>
    </xf>
    <xf numFmtId="0" fontId="76" fillId="33" borderId="0" xfId="0" applyFont="1" applyFill="1" applyAlignment="1" applyProtection="1">
      <alignment/>
      <protection hidden="1"/>
    </xf>
    <xf numFmtId="0" fontId="77" fillId="33" borderId="0" xfId="0" applyFont="1" applyFill="1" applyAlignment="1" applyProtection="1">
      <alignment/>
      <protection hidden="1"/>
    </xf>
    <xf numFmtId="0" fontId="78" fillId="33" borderId="0" xfId="0" applyFont="1" applyFill="1" applyAlignment="1" applyProtection="1">
      <alignment vertical="center"/>
      <protection hidden="1"/>
    </xf>
    <xf numFmtId="0" fontId="72" fillId="0" borderId="0" xfId="0" applyFont="1" applyAlignment="1" applyProtection="1">
      <alignment/>
      <protection hidden="1" locked="0"/>
    </xf>
    <xf numFmtId="0" fontId="76" fillId="33" borderId="0" xfId="0" applyFont="1" applyFill="1" applyAlignment="1" applyProtection="1">
      <alignment/>
      <protection hidden="1" locked="0"/>
    </xf>
    <xf numFmtId="0" fontId="72" fillId="0" borderId="0" xfId="0" applyFont="1" applyAlignment="1" applyProtection="1">
      <alignment/>
      <protection hidden="1" locked="0"/>
    </xf>
    <xf numFmtId="0" fontId="72" fillId="33" borderId="0" xfId="0" applyFont="1" applyFill="1" applyAlignment="1" applyProtection="1">
      <alignment/>
      <protection hidden="1" locked="0"/>
    </xf>
    <xf numFmtId="0" fontId="72" fillId="33" borderId="0" xfId="0" applyFont="1" applyFill="1" applyBorder="1" applyAlignment="1" applyProtection="1">
      <alignment/>
      <protection hidden="1" locked="0"/>
    </xf>
    <xf numFmtId="0" fontId="72" fillId="0" borderId="0" xfId="0" applyFont="1" applyBorder="1" applyAlignment="1" applyProtection="1">
      <alignment/>
      <protection hidden="1" locked="0"/>
    </xf>
    <xf numFmtId="49" fontId="73" fillId="33" borderId="0" xfId="0" applyNumberFormat="1" applyFont="1" applyFill="1" applyBorder="1" applyAlignment="1" applyProtection="1">
      <alignment horizontal="right"/>
      <protection hidden="1"/>
    </xf>
    <xf numFmtId="2" fontId="72" fillId="33" borderId="0" xfId="0" applyNumberFormat="1" applyFont="1" applyFill="1" applyAlignment="1" applyProtection="1">
      <alignment/>
      <protection hidden="1"/>
    </xf>
    <xf numFmtId="0" fontId="79" fillId="33" borderId="0" xfId="0" applyFont="1" applyFill="1" applyAlignment="1" applyProtection="1">
      <alignment/>
      <protection hidden="1"/>
    </xf>
    <xf numFmtId="0" fontId="79" fillId="33" borderId="0" xfId="0" applyFont="1" applyFill="1" applyAlignment="1" applyProtection="1">
      <alignment vertical="top"/>
      <protection hidden="1"/>
    </xf>
    <xf numFmtId="0" fontId="75" fillId="33" borderId="0" xfId="0" applyFont="1" applyFill="1" applyAlignment="1" applyProtection="1">
      <alignment horizontal="center" wrapText="1"/>
      <protection hidden="1"/>
    </xf>
    <xf numFmtId="0" fontId="75" fillId="33" borderId="0" xfId="0" applyFont="1" applyFill="1" applyBorder="1" applyAlignment="1" applyProtection="1">
      <alignment wrapText="1"/>
      <protection hidden="1"/>
    </xf>
    <xf numFmtId="0" fontId="72" fillId="0" borderId="0" xfId="0" applyFont="1" applyAlignment="1" applyProtection="1">
      <alignment/>
      <protection hidden="1"/>
    </xf>
    <xf numFmtId="0" fontId="73" fillId="0" borderId="10" xfId="0" applyFont="1" applyBorder="1" applyAlignment="1" applyProtection="1">
      <alignment horizontal="left"/>
      <protection hidden="1"/>
    </xf>
    <xf numFmtId="0" fontId="73" fillId="33" borderId="0" xfId="0" applyFont="1" applyFill="1" applyBorder="1" applyAlignment="1" applyProtection="1">
      <alignment horizontal="center" wrapText="1"/>
      <protection hidden="1"/>
    </xf>
    <xf numFmtId="49" fontId="72" fillId="33" borderId="0" xfId="0" applyNumberFormat="1" applyFont="1" applyFill="1" applyAlignment="1" applyProtection="1">
      <alignment/>
      <protection hidden="1"/>
    </xf>
    <xf numFmtId="0" fontId="73" fillId="33" borderId="11" xfId="0" applyFont="1" applyFill="1" applyBorder="1" applyAlignment="1" applyProtection="1">
      <alignment horizontal="left" wrapText="1"/>
      <protection hidden="1"/>
    </xf>
    <xf numFmtId="0" fontId="73" fillId="33" borderId="11" xfId="0" applyFont="1" applyFill="1" applyBorder="1" applyAlignment="1" applyProtection="1">
      <alignment/>
      <protection hidden="1"/>
    </xf>
    <xf numFmtId="0" fontId="76" fillId="0" borderId="0" xfId="0" applyFont="1" applyFill="1" applyAlignment="1" applyProtection="1">
      <alignment/>
      <protection hidden="1"/>
    </xf>
    <xf numFmtId="0" fontId="75" fillId="33" borderId="0" xfId="0" applyFont="1" applyFill="1" applyAlignment="1" applyProtection="1">
      <alignment horizontal="center"/>
      <protection hidden="1"/>
    </xf>
    <xf numFmtId="0" fontId="80" fillId="33" borderId="0" xfId="0" applyFont="1" applyFill="1" applyAlignment="1" applyProtection="1">
      <alignment horizontal="left"/>
      <protection hidden="1"/>
    </xf>
    <xf numFmtId="0" fontId="81" fillId="33" borderId="0" xfId="0" applyFont="1" applyFill="1" applyAlignment="1" applyProtection="1">
      <alignment horizontal="left"/>
      <protection hidden="1"/>
    </xf>
    <xf numFmtId="0" fontId="76" fillId="33" borderId="0" xfId="0" applyFont="1" applyFill="1" applyAlignment="1" applyProtection="1">
      <alignment vertical="top" wrapText="1"/>
      <protection hidden="1"/>
    </xf>
    <xf numFmtId="0" fontId="75" fillId="33" borderId="0" xfId="0" applyFont="1" applyFill="1" applyAlignment="1" applyProtection="1">
      <alignment horizontal="left"/>
      <protection hidden="1"/>
    </xf>
    <xf numFmtId="0" fontId="75" fillId="33" borderId="0" xfId="0" applyFont="1" applyFill="1" applyAlignment="1" applyProtection="1">
      <alignment horizontal="left" vertical="top"/>
      <protection hidden="1"/>
    </xf>
    <xf numFmtId="0" fontId="76" fillId="33" borderId="0" xfId="0" applyFont="1" applyFill="1" applyAlignment="1" applyProtection="1">
      <alignment vertical="top"/>
      <protection hidden="1"/>
    </xf>
    <xf numFmtId="0" fontId="72" fillId="0" borderId="0" xfId="0" applyFont="1" applyAlignment="1" applyProtection="1">
      <alignment wrapText="1"/>
      <protection hidden="1" locked="0"/>
    </xf>
    <xf numFmtId="0" fontId="75" fillId="33" borderId="0" xfId="0" applyFont="1" applyFill="1" applyAlignment="1" applyProtection="1">
      <alignment horizontal="center"/>
      <protection hidden="1" locked="0"/>
    </xf>
    <xf numFmtId="0" fontId="72" fillId="0" borderId="0" xfId="0" applyFont="1" applyAlignment="1" applyProtection="1">
      <alignment/>
      <protection hidden="1"/>
    </xf>
    <xf numFmtId="0" fontId="82" fillId="0" borderId="12" xfId="0" applyFont="1" applyFill="1" applyBorder="1" applyAlignment="1" applyProtection="1">
      <alignment horizontal="center" vertical="center"/>
      <protection/>
    </xf>
    <xf numFmtId="0" fontId="72" fillId="0" borderId="0" xfId="0" applyFont="1" applyAlignment="1" applyProtection="1">
      <alignment vertical="center"/>
      <protection hidden="1"/>
    </xf>
    <xf numFmtId="0" fontId="75" fillId="0" borderId="0" xfId="0" applyFont="1" applyAlignment="1" applyProtection="1">
      <alignment/>
      <protection hidden="1"/>
    </xf>
    <xf numFmtId="0" fontId="76" fillId="34" borderId="0" xfId="0" applyFont="1" applyFill="1" applyAlignment="1" applyProtection="1">
      <alignment vertical="top" wrapText="1"/>
      <protection hidden="1"/>
    </xf>
    <xf numFmtId="0" fontId="76" fillId="33" borderId="0" xfId="0" applyFont="1" applyFill="1" applyAlignment="1" applyProtection="1">
      <alignment horizontal="left" vertical="top" wrapText="1"/>
      <protection hidden="1"/>
    </xf>
    <xf numFmtId="0" fontId="76" fillId="33" borderId="0" xfId="0" applyFont="1" applyFill="1" applyAlignment="1" applyProtection="1">
      <alignment horizontal="left" wrapText="1"/>
      <protection hidden="1"/>
    </xf>
    <xf numFmtId="0" fontId="83" fillId="33" borderId="0" xfId="0" applyFont="1" applyFill="1" applyAlignment="1" applyProtection="1">
      <alignment horizontal="center" wrapText="1"/>
      <protection hidden="1"/>
    </xf>
    <xf numFmtId="0" fontId="72" fillId="33" borderId="0" xfId="0" applyFont="1" applyFill="1" applyAlignment="1" applyProtection="1">
      <alignment horizontal="center"/>
      <protection hidden="1"/>
    </xf>
    <xf numFmtId="0" fontId="76" fillId="33" borderId="0" xfId="0" applyFont="1" applyFill="1" applyAlignment="1" applyProtection="1">
      <alignment wrapText="1"/>
      <protection hidden="1"/>
    </xf>
    <xf numFmtId="0" fontId="76" fillId="33" borderId="0" xfId="0" applyFont="1" applyFill="1" applyBorder="1" applyAlignment="1" applyProtection="1">
      <alignment horizontal="left" wrapText="1"/>
      <protection hidden="1"/>
    </xf>
    <xf numFmtId="0" fontId="84" fillId="33" borderId="0" xfId="0" applyFont="1" applyFill="1" applyAlignment="1" applyProtection="1">
      <alignment vertical="top" wrapText="1"/>
      <protection hidden="1" locked="0"/>
    </xf>
    <xf numFmtId="0" fontId="76" fillId="33" borderId="0" xfId="0" applyFont="1" applyFill="1" applyBorder="1" applyAlignment="1" applyProtection="1">
      <alignment vertical="top"/>
      <protection hidden="1"/>
    </xf>
    <xf numFmtId="0" fontId="82" fillId="0" borderId="13" xfId="0" applyFont="1" applyFill="1" applyBorder="1" applyAlignment="1" applyProtection="1">
      <alignment horizontal="center" vertical="center"/>
      <protection/>
    </xf>
    <xf numFmtId="0" fontId="82" fillId="35" borderId="14" xfId="0" applyFont="1" applyFill="1" applyBorder="1" applyAlignment="1" applyProtection="1">
      <alignment horizontal="left" vertical="center"/>
      <protection/>
    </xf>
    <xf numFmtId="0" fontId="82" fillId="35" borderId="15" xfId="0" applyFont="1" applyFill="1" applyBorder="1" applyAlignment="1" applyProtection="1">
      <alignment horizontal="center" vertical="center"/>
      <protection/>
    </xf>
    <xf numFmtId="0" fontId="82" fillId="35" borderId="16" xfId="0" applyFont="1" applyFill="1" applyBorder="1" applyAlignment="1" applyProtection="1">
      <alignment horizontal="center" vertical="center"/>
      <protection/>
    </xf>
    <xf numFmtId="0" fontId="82" fillId="0" borderId="17" xfId="0" applyFont="1" applyFill="1" applyBorder="1" applyAlignment="1" applyProtection="1">
      <alignment horizontal="left" vertical="center"/>
      <protection/>
    </xf>
    <xf numFmtId="49" fontId="82" fillId="0" borderId="18" xfId="0" applyNumberFormat="1" applyFont="1" applyFill="1" applyBorder="1" applyAlignment="1" applyProtection="1">
      <alignment horizontal="justify" vertical="center"/>
      <protection/>
    </xf>
    <xf numFmtId="0" fontId="82" fillId="0" borderId="18" xfId="0" applyNumberFormat="1" applyFont="1" applyFill="1" applyBorder="1" applyAlignment="1" applyProtection="1">
      <alignment horizontal="justify" vertical="center"/>
      <protection/>
    </xf>
    <xf numFmtId="0" fontId="82" fillId="0" borderId="19" xfId="0" applyFont="1" applyFill="1" applyBorder="1" applyAlignment="1" applyProtection="1">
      <alignment horizontal="left" vertical="center"/>
      <protection hidden="1"/>
    </xf>
    <xf numFmtId="49" fontId="82" fillId="0" borderId="20" xfId="0" applyNumberFormat="1" applyFont="1" applyFill="1" applyBorder="1" applyAlignment="1" applyProtection="1">
      <alignment horizontal="justify" vertical="center"/>
      <protection/>
    </xf>
    <xf numFmtId="0" fontId="78" fillId="33" borderId="0" xfId="0" applyFont="1" applyFill="1" applyBorder="1" applyAlignment="1" applyProtection="1">
      <alignment vertical="center"/>
      <protection hidden="1"/>
    </xf>
    <xf numFmtId="0" fontId="77" fillId="33" borderId="0" xfId="0" applyFont="1" applyFill="1" applyBorder="1" applyAlignment="1" applyProtection="1">
      <alignment/>
      <protection hidden="1"/>
    </xf>
    <xf numFmtId="0" fontId="76" fillId="33" borderId="0" xfId="0" applyFont="1" applyFill="1" applyBorder="1" applyAlignment="1" applyProtection="1">
      <alignment vertical="top" wrapText="1"/>
      <protection hidden="1"/>
    </xf>
    <xf numFmtId="0" fontId="76" fillId="33" borderId="0" xfId="0" applyFont="1" applyFill="1" applyBorder="1" applyAlignment="1" applyProtection="1">
      <alignment wrapText="1"/>
      <protection hidden="1"/>
    </xf>
    <xf numFmtId="0" fontId="85" fillId="33" borderId="0" xfId="0" applyFont="1" applyFill="1" applyAlignment="1" applyProtection="1">
      <alignment horizontal="left" vertical="top"/>
      <protection hidden="1"/>
    </xf>
    <xf numFmtId="0" fontId="72" fillId="0" borderId="0" xfId="0" applyFont="1" applyAlignment="1" applyProtection="1">
      <alignment wrapText="1"/>
      <protection hidden="1"/>
    </xf>
    <xf numFmtId="0" fontId="72" fillId="0" borderId="0" xfId="0" applyFont="1" applyFill="1" applyBorder="1" applyAlignment="1" applyProtection="1">
      <alignment/>
      <protection hidden="1"/>
    </xf>
    <xf numFmtId="0" fontId="82" fillId="0" borderId="0" xfId="0" applyFont="1" applyFill="1" applyBorder="1" applyAlignment="1" applyProtection="1">
      <alignment horizontal="left" vertical="center"/>
      <protection hidden="1"/>
    </xf>
    <xf numFmtId="0" fontId="82" fillId="0" borderId="21" xfId="0" applyFont="1" applyFill="1" applyBorder="1" applyAlignment="1" applyProtection="1">
      <alignment horizontal="center" vertical="center"/>
      <protection hidden="1"/>
    </xf>
    <xf numFmtId="0" fontId="72" fillId="0" borderId="0" xfId="0" applyFont="1" applyAlignment="1" applyProtection="1">
      <alignment vertical="top"/>
      <protection hidden="1"/>
    </xf>
    <xf numFmtId="0" fontId="77" fillId="0" borderId="0" xfId="0" applyFont="1" applyAlignment="1" applyProtection="1">
      <alignment/>
      <protection hidden="1"/>
    </xf>
    <xf numFmtId="0" fontId="72" fillId="33" borderId="0" xfId="0" applyFont="1" applyFill="1" applyAlignment="1" applyProtection="1">
      <alignment horizontal="left" wrapText="1"/>
      <protection hidden="1"/>
    </xf>
    <xf numFmtId="0" fontId="73" fillId="33" borderId="0" xfId="0" applyFont="1" applyFill="1" applyBorder="1" applyAlignment="1" applyProtection="1">
      <alignment horizontal="left" vertical="top" indent="1"/>
      <protection hidden="1"/>
    </xf>
    <xf numFmtId="0" fontId="86" fillId="33" borderId="0" xfId="0" applyFont="1" applyFill="1" applyBorder="1" applyAlignment="1" applyProtection="1">
      <alignment horizontal="left" vertical="top"/>
      <protection hidden="1"/>
    </xf>
    <xf numFmtId="0" fontId="72" fillId="33" borderId="0" xfId="0" applyFont="1" applyFill="1" applyAlignment="1" applyProtection="1">
      <alignment horizontal="left" vertical="top"/>
      <protection hidden="1"/>
    </xf>
    <xf numFmtId="0" fontId="73" fillId="33" borderId="0" xfId="0" applyFont="1" applyFill="1" applyAlignment="1" applyProtection="1">
      <alignment horizontal="left" vertical="top"/>
      <protection hidden="1"/>
    </xf>
    <xf numFmtId="0" fontId="74" fillId="33" borderId="0" xfId="0" applyFont="1" applyFill="1" applyBorder="1" applyAlignment="1" applyProtection="1">
      <alignment horizontal="center" vertical="top"/>
      <protection/>
    </xf>
    <xf numFmtId="0" fontId="72" fillId="36" borderId="22" xfId="0" applyFont="1" applyFill="1" applyBorder="1" applyAlignment="1">
      <alignment horizontal="left" vertical="top" wrapText="1"/>
    </xf>
    <xf numFmtId="0" fontId="72" fillId="0" borderId="23" xfId="0" applyFont="1" applyBorder="1" applyAlignment="1">
      <alignment horizontal="left" vertical="top" wrapText="1"/>
    </xf>
    <xf numFmtId="0" fontId="72" fillId="36" borderId="23" xfId="0" applyFont="1" applyFill="1" applyBorder="1" applyAlignment="1">
      <alignment horizontal="left" vertical="top" wrapText="1"/>
    </xf>
    <xf numFmtId="0" fontId="19" fillId="36" borderId="23" xfId="0" applyFont="1" applyFill="1" applyBorder="1" applyAlignment="1">
      <alignment horizontal="left" vertical="top" wrapText="1"/>
    </xf>
    <xf numFmtId="0" fontId="72" fillId="0" borderId="24" xfId="0" applyFont="1" applyBorder="1" applyAlignment="1">
      <alignment horizontal="left" vertical="top" wrapText="1"/>
    </xf>
    <xf numFmtId="0" fontId="73" fillId="36" borderId="25" xfId="0" applyFont="1" applyFill="1" applyBorder="1" applyAlignment="1">
      <alignment horizontal="left" vertical="top" wrapText="1"/>
    </xf>
    <xf numFmtId="0" fontId="73" fillId="36" borderId="26" xfId="0" applyFont="1" applyFill="1" applyBorder="1" applyAlignment="1">
      <alignment horizontal="left" vertical="top" wrapText="1"/>
    </xf>
    <xf numFmtId="0" fontId="72" fillId="36" borderId="26" xfId="0" applyFont="1" applyFill="1" applyBorder="1" applyAlignment="1">
      <alignment horizontal="left" vertical="top" wrapText="1"/>
    </xf>
    <xf numFmtId="0" fontId="73" fillId="0" borderId="27" xfId="0" applyFont="1" applyBorder="1" applyAlignment="1">
      <alignment horizontal="left" vertical="top" wrapText="1"/>
    </xf>
    <xf numFmtId="0" fontId="73" fillId="0" borderId="0" xfId="0" applyFont="1" applyBorder="1" applyAlignment="1">
      <alignment horizontal="left" vertical="top" wrapText="1"/>
    </xf>
    <xf numFmtId="0" fontId="72" fillId="0" borderId="0" xfId="0" applyFont="1" applyBorder="1" applyAlignment="1">
      <alignment horizontal="left" vertical="top" wrapText="1"/>
    </xf>
    <xf numFmtId="0" fontId="73" fillId="36" borderId="27" xfId="0" applyFont="1" applyFill="1" applyBorder="1" applyAlignment="1">
      <alignment horizontal="left" vertical="top" wrapText="1"/>
    </xf>
    <xf numFmtId="0" fontId="73" fillId="36" borderId="0" xfId="0" applyFont="1" applyFill="1" applyBorder="1" applyAlignment="1">
      <alignment horizontal="left" vertical="top" wrapText="1"/>
    </xf>
    <xf numFmtId="0" fontId="72" fillId="36" borderId="0" xfId="0" applyFont="1" applyFill="1" applyBorder="1" applyAlignment="1">
      <alignment horizontal="left" vertical="top" wrapText="1"/>
    </xf>
    <xf numFmtId="0" fontId="2" fillId="0" borderId="0" xfId="0" applyFont="1" applyBorder="1" applyAlignment="1">
      <alignment horizontal="left" vertical="top" wrapText="1"/>
    </xf>
    <xf numFmtId="0" fontId="73" fillId="0" borderId="28" xfId="0" applyFont="1" applyBorder="1" applyAlignment="1">
      <alignment horizontal="left" vertical="top" wrapText="1"/>
    </xf>
    <xf numFmtId="0" fontId="72" fillId="0" borderId="29" xfId="0" applyFont="1" applyBorder="1" applyAlignment="1">
      <alignment horizontal="left" vertical="top" wrapText="1"/>
    </xf>
    <xf numFmtId="0" fontId="76" fillId="0" borderId="0" xfId="0" applyFont="1" applyFill="1" applyBorder="1" applyAlignment="1" applyProtection="1">
      <alignment horizontal="left" vertical="top" wrapText="1"/>
      <protection hidden="1"/>
    </xf>
    <xf numFmtId="0" fontId="76" fillId="33" borderId="0" xfId="0" applyFont="1" applyFill="1" applyAlignment="1" applyProtection="1">
      <alignment horizontal="left" vertical="top" wrapText="1"/>
      <protection hidden="1"/>
    </xf>
    <xf numFmtId="0" fontId="14" fillId="34" borderId="0" xfId="0" applyFont="1" applyFill="1" applyAlignment="1" applyProtection="1">
      <alignment horizontal="left" vertical="top" wrapText="1"/>
      <protection hidden="1"/>
    </xf>
    <xf numFmtId="0" fontId="76" fillId="34" borderId="0" xfId="0" applyFont="1" applyFill="1" applyAlignment="1" applyProtection="1">
      <alignment horizontal="left" vertical="top" wrapText="1"/>
      <protection hidden="1"/>
    </xf>
    <xf numFmtId="0" fontId="76" fillId="33" borderId="0" xfId="0" applyFont="1" applyFill="1" applyBorder="1" applyAlignment="1" applyProtection="1">
      <alignment horizontal="left" vertical="top" wrapText="1"/>
      <protection hidden="1"/>
    </xf>
    <xf numFmtId="0" fontId="83" fillId="33" borderId="0" xfId="0" applyFont="1" applyFill="1" applyAlignment="1" applyProtection="1">
      <alignment horizontal="center" vertical="top"/>
      <protection hidden="1"/>
    </xf>
    <xf numFmtId="0" fontId="72" fillId="34" borderId="13" xfId="0" applyFont="1" applyFill="1" applyBorder="1" applyAlignment="1" applyProtection="1">
      <alignment horizontal="left" vertical="top" wrapText="1"/>
      <protection hidden="1" locked="0"/>
    </xf>
    <xf numFmtId="0" fontId="72" fillId="34" borderId="11" xfId="0" applyFont="1" applyFill="1" applyBorder="1" applyAlignment="1" applyProtection="1">
      <alignment horizontal="left" vertical="top" wrapText="1"/>
      <protection hidden="1" locked="0"/>
    </xf>
    <xf numFmtId="0" fontId="72" fillId="34" borderId="17" xfId="0" applyFont="1" applyFill="1" applyBorder="1" applyAlignment="1" applyProtection="1">
      <alignment horizontal="left" vertical="top" wrapText="1"/>
      <protection hidden="1" locked="0"/>
    </xf>
    <xf numFmtId="0" fontId="80" fillId="0" borderId="0" xfId="0" applyFont="1" applyFill="1" applyBorder="1" applyAlignment="1" applyProtection="1">
      <alignment horizontal="left" vertical="top" wrapText="1"/>
      <protection hidden="1"/>
    </xf>
    <xf numFmtId="0" fontId="72" fillId="0" borderId="13" xfId="0" applyFont="1" applyFill="1" applyBorder="1" applyAlignment="1" applyProtection="1">
      <alignment horizontal="left" vertical="top" wrapText="1"/>
      <protection hidden="1"/>
    </xf>
    <xf numFmtId="0" fontId="72" fillId="0" borderId="11" xfId="0" applyFont="1" applyFill="1" applyBorder="1" applyAlignment="1" applyProtection="1">
      <alignment horizontal="left" vertical="top" wrapText="1"/>
      <protection hidden="1"/>
    </xf>
    <xf numFmtId="0" fontId="72" fillId="0" borderId="17" xfId="0" applyFont="1" applyFill="1" applyBorder="1" applyAlignment="1" applyProtection="1">
      <alignment horizontal="left" vertical="top" wrapText="1"/>
      <protection hidden="1"/>
    </xf>
    <xf numFmtId="0" fontId="80" fillId="34" borderId="10" xfId="0" applyFont="1" applyFill="1" applyBorder="1" applyAlignment="1" applyProtection="1">
      <alignment horizontal="left" vertical="top" wrapText="1"/>
      <protection locked="0"/>
    </xf>
    <xf numFmtId="0" fontId="80" fillId="0" borderId="0"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74" fillId="33" borderId="0" xfId="0" applyFont="1" applyFill="1" applyBorder="1" applyAlignment="1" applyProtection="1">
      <alignment horizontal="center" vertical="top"/>
      <protection/>
    </xf>
    <xf numFmtId="0" fontId="72" fillId="0" borderId="13" xfId="0" applyFont="1" applyFill="1" applyBorder="1" applyAlignment="1" applyProtection="1">
      <alignment horizontal="center" vertical="top" wrapText="1"/>
      <protection hidden="1"/>
    </xf>
    <xf numFmtId="0" fontId="72" fillId="0" borderId="11" xfId="0" applyFont="1" applyFill="1" applyBorder="1" applyAlignment="1" applyProtection="1">
      <alignment horizontal="center" vertical="top" wrapText="1"/>
      <protection hidden="1"/>
    </xf>
    <xf numFmtId="0" fontId="72" fillId="0" borderId="17" xfId="0" applyFont="1" applyFill="1" applyBorder="1" applyAlignment="1" applyProtection="1">
      <alignment horizontal="center" vertical="top" wrapText="1"/>
      <protection hidden="1"/>
    </xf>
    <xf numFmtId="0" fontId="80" fillId="0" borderId="0" xfId="0" applyFont="1" applyFill="1" applyBorder="1" applyAlignment="1" applyProtection="1">
      <alignment horizontal="left" vertical="top"/>
      <protection hidden="1"/>
    </xf>
    <xf numFmtId="0" fontId="80" fillId="0" borderId="10" xfId="0" applyFont="1" applyFill="1" applyBorder="1" applyAlignment="1" applyProtection="1">
      <alignment horizontal="center" vertical="top"/>
      <protection/>
    </xf>
    <xf numFmtId="0" fontId="75" fillId="33" borderId="0" xfId="0" applyFont="1" applyFill="1" applyBorder="1" applyAlignment="1" applyProtection="1">
      <alignment horizontal="center" vertical="top"/>
      <protection hidden="1"/>
    </xf>
    <xf numFmtId="49" fontId="87" fillId="33" borderId="10" xfId="0" applyNumberFormat="1" applyFont="1" applyFill="1" applyBorder="1" applyAlignment="1" applyProtection="1">
      <alignment horizontal="center" vertical="top"/>
      <protection hidden="1" locked="0"/>
    </xf>
    <xf numFmtId="0" fontId="15" fillId="34" borderId="0" xfId="0" applyFont="1" applyFill="1" applyAlignment="1" applyProtection="1">
      <alignment horizontal="center" vertical="center" wrapText="1"/>
      <protection hidden="1" locked="0"/>
    </xf>
    <xf numFmtId="0" fontId="14" fillId="34" borderId="0" xfId="0" applyFont="1" applyFill="1" applyAlignment="1" applyProtection="1">
      <alignment horizontal="left" vertical="top" wrapText="1"/>
      <protection hidden="1" locked="0"/>
    </xf>
    <xf numFmtId="0" fontId="14" fillId="0" borderId="0" xfId="0" applyFont="1" applyFill="1" applyAlignment="1" applyProtection="1">
      <alignment horizontal="right" wrapText="1"/>
      <protection hidden="1"/>
    </xf>
    <xf numFmtId="0" fontId="76" fillId="34" borderId="0" xfId="0" applyFont="1" applyFill="1" applyBorder="1" applyAlignment="1" applyProtection="1">
      <alignment horizontal="left" vertical="top" wrapText="1"/>
      <protection hidden="1" locked="0"/>
    </xf>
    <xf numFmtId="0" fontId="76" fillId="34" borderId="10" xfId="0" applyFont="1" applyFill="1" applyBorder="1" applyAlignment="1" applyProtection="1">
      <alignment horizontal="left" vertical="top" wrapText="1"/>
      <protection hidden="1" locked="0"/>
    </xf>
    <xf numFmtId="0" fontId="80" fillId="34" borderId="0" xfId="0" applyFont="1" applyFill="1" applyBorder="1" applyAlignment="1" applyProtection="1">
      <alignment horizontal="left" vertical="top" wrapText="1"/>
      <protection hidden="1" locked="0"/>
    </xf>
    <xf numFmtId="0" fontId="72" fillId="34" borderId="10" xfId="0" applyFont="1" applyFill="1" applyBorder="1" applyAlignment="1" applyProtection="1">
      <alignment horizontal="left" vertical="top" wrapText="1"/>
      <protection hidden="1" locked="0"/>
    </xf>
    <xf numFmtId="0" fontId="75" fillId="34" borderId="10" xfId="0" applyFont="1" applyFill="1" applyBorder="1" applyAlignment="1" applyProtection="1">
      <alignment horizontal="left" vertical="top" wrapText="1"/>
      <protection hidden="1" locked="0"/>
    </xf>
    <xf numFmtId="0" fontId="80" fillId="33" borderId="0" xfId="0" applyFont="1" applyFill="1" applyAlignment="1" applyProtection="1">
      <alignment horizontal="left" vertical="top"/>
      <protection hidden="1"/>
    </xf>
    <xf numFmtId="0" fontId="75" fillId="34" borderId="0" xfId="0" applyFont="1" applyFill="1" applyAlignment="1" applyProtection="1">
      <alignment horizontal="left" vertical="top" wrapText="1"/>
      <protection hidden="1" locked="0"/>
    </xf>
    <xf numFmtId="0" fontId="72" fillId="33" borderId="13" xfId="0" applyFont="1" applyFill="1" applyBorder="1" applyAlignment="1" applyProtection="1">
      <alignment horizontal="center" vertical="top" wrapText="1"/>
      <protection hidden="1"/>
    </xf>
    <xf numFmtId="0" fontId="72" fillId="33" borderId="11" xfId="0" applyFont="1" applyFill="1" applyBorder="1" applyAlignment="1" applyProtection="1">
      <alignment horizontal="center" vertical="top" wrapText="1"/>
      <protection hidden="1"/>
    </xf>
    <xf numFmtId="0" fontId="76" fillId="33" borderId="0" xfId="0" applyFont="1" applyFill="1" applyAlignment="1" applyProtection="1">
      <alignment horizontal="left"/>
      <protection hidden="1"/>
    </xf>
    <xf numFmtId="0" fontId="83" fillId="0" borderId="10" xfId="0" applyFont="1" applyFill="1" applyBorder="1" applyAlignment="1" applyProtection="1">
      <alignment horizontal="center"/>
      <protection hidden="1"/>
    </xf>
    <xf numFmtId="0" fontId="83" fillId="33" borderId="0" xfId="0" applyFont="1" applyFill="1" applyAlignment="1" applyProtection="1">
      <alignment horizontal="center" vertical="top" wrapText="1"/>
      <protection hidden="1"/>
    </xf>
    <xf numFmtId="2" fontId="75" fillId="33" borderId="18" xfId="0" applyNumberFormat="1" applyFont="1" applyFill="1" applyBorder="1" applyAlignment="1" applyProtection="1">
      <alignment horizontal="center" vertical="center"/>
      <protection hidden="1"/>
    </xf>
    <xf numFmtId="0" fontId="72" fillId="33" borderId="18" xfId="0" applyFont="1" applyFill="1" applyBorder="1" applyAlignment="1" applyProtection="1">
      <alignment horizontal="left" vertical="top" wrapText="1"/>
      <protection hidden="1"/>
    </xf>
    <xf numFmtId="0" fontId="76" fillId="33" borderId="0" xfId="0" applyFont="1" applyFill="1" applyAlignment="1" applyProtection="1">
      <alignment horizontal="left" wrapText="1"/>
      <protection hidden="1"/>
    </xf>
    <xf numFmtId="0" fontId="72" fillId="33" borderId="0" xfId="0" applyFont="1" applyFill="1" applyAlignment="1" applyProtection="1">
      <alignment horizontal="left"/>
      <protection hidden="1"/>
    </xf>
    <xf numFmtId="0" fontId="72" fillId="33" borderId="12" xfId="0" applyNumberFormat="1" applyFont="1" applyFill="1" applyBorder="1" applyAlignment="1" applyProtection="1">
      <alignment horizontal="left" vertical="top" wrapText="1"/>
      <protection/>
    </xf>
    <xf numFmtId="0" fontId="72" fillId="33" borderId="30" xfId="0" applyNumberFormat="1" applyFont="1" applyFill="1" applyBorder="1" applyAlignment="1" applyProtection="1">
      <alignment horizontal="left" vertical="top" wrapText="1"/>
      <protection/>
    </xf>
    <xf numFmtId="0" fontId="72" fillId="33" borderId="19" xfId="0" applyNumberFormat="1" applyFont="1" applyFill="1" applyBorder="1" applyAlignment="1" applyProtection="1">
      <alignment horizontal="left" vertical="top" wrapText="1"/>
      <protection/>
    </xf>
    <xf numFmtId="0" fontId="72" fillId="33" borderId="18" xfId="0" applyNumberFormat="1" applyFont="1" applyFill="1" applyBorder="1" applyAlignment="1" applyProtection="1">
      <alignment horizontal="left" vertical="top" wrapText="1"/>
      <protection/>
    </xf>
    <xf numFmtId="0" fontId="85" fillId="33" borderId="12" xfId="0" applyFont="1" applyFill="1" applyBorder="1" applyAlignment="1" applyProtection="1">
      <alignment horizontal="center" vertical="center"/>
      <protection hidden="1"/>
    </xf>
    <xf numFmtId="0" fontId="85" fillId="33" borderId="30" xfId="0" applyFont="1" applyFill="1" applyBorder="1" applyAlignment="1" applyProtection="1">
      <alignment horizontal="center" vertical="center"/>
      <protection hidden="1"/>
    </xf>
    <xf numFmtId="0" fontId="85" fillId="33" borderId="19" xfId="0" applyFont="1" applyFill="1" applyBorder="1" applyAlignment="1" applyProtection="1">
      <alignment horizontal="center" vertical="center"/>
      <protection hidden="1"/>
    </xf>
    <xf numFmtId="0" fontId="85" fillId="33" borderId="21" xfId="0" applyFont="1" applyFill="1" applyBorder="1" applyAlignment="1" applyProtection="1">
      <alignment horizontal="center" vertical="center"/>
      <protection hidden="1"/>
    </xf>
    <xf numFmtId="0" fontId="85" fillId="33" borderId="0" xfId="0" applyFont="1" applyFill="1" applyBorder="1" applyAlignment="1" applyProtection="1">
      <alignment horizontal="center" vertical="center"/>
      <protection hidden="1"/>
    </xf>
    <xf numFmtId="0" fontId="85" fillId="33" borderId="31" xfId="0" applyFont="1" applyFill="1" applyBorder="1" applyAlignment="1" applyProtection="1">
      <alignment horizontal="center" vertical="center"/>
      <protection hidden="1"/>
    </xf>
    <xf numFmtId="0" fontId="85" fillId="33" borderId="16" xfId="0" applyFont="1" applyFill="1" applyBorder="1" applyAlignment="1" applyProtection="1">
      <alignment horizontal="center" vertical="center"/>
      <protection hidden="1"/>
    </xf>
    <xf numFmtId="0" fontId="85" fillId="33" borderId="10" xfId="0" applyFont="1" applyFill="1" applyBorder="1" applyAlignment="1" applyProtection="1">
      <alignment horizontal="center" vertical="center"/>
      <protection hidden="1"/>
    </xf>
    <xf numFmtId="0" fontId="85" fillId="33" borderId="14" xfId="0" applyFont="1" applyFill="1" applyBorder="1" applyAlignment="1" applyProtection="1">
      <alignment horizontal="center" vertical="center"/>
      <protection hidden="1"/>
    </xf>
    <xf numFmtId="0" fontId="73" fillId="33" borderId="10" xfId="0" applyFont="1" applyFill="1" applyBorder="1" applyAlignment="1" applyProtection="1">
      <alignment horizontal="center" wrapText="1"/>
      <protection hidden="1"/>
    </xf>
    <xf numFmtId="0" fontId="85" fillId="33" borderId="12" xfId="0" applyFont="1" applyFill="1" applyBorder="1" applyAlignment="1" applyProtection="1">
      <alignment horizontal="center" vertical="center" wrapText="1"/>
      <protection hidden="1"/>
    </xf>
    <xf numFmtId="0" fontId="85" fillId="33" borderId="30" xfId="0" applyFont="1" applyFill="1" applyBorder="1" applyAlignment="1" applyProtection="1">
      <alignment horizontal="center" vertical="center" wrapText="1"/>
      <protection hidden="1"/>
    </xf>
    <xf numFmtId="0" fontId="85" fillId="33" borderId="19" xfId="0" applyFont="1" applyFill="1" applyBorder="1" applyAlignment="1" applyProtection="1">
      <alignment horizontal="center" vertical="center" wrapText="1"/>
      <protection hidden="1"/>
    </xf>
    <xf numFmtId="0" fontId="85" fillId="33" borderId="21" xfId="0" applyFont="1" applyFill="1" applyBorder="1" applyAlignment="1" applyProtection="1">
      <alignment horizontal="center" vertical="center" wrapText="1"/>
      <protection hidden="1"/>
    </xf>
    <xf numFmtId="0" fontId="85" fillId="33" borderId="0" xfId="0" applyFont="1" applyFill="1" applyBorder="1" applyAlignment="1" applyProtection="1">
      <alignment horizontal="center" vertical="center" wrapText="1"/>
      <protection hidden="1"/>
    </xf>
    <xf numFmtId="0" fontId="85" fillId="33" borderId="31" xfId="0" applyFont="1" applyFill="1" applyBorder="1" applyAlignment="1" applyProtection="1">
      <alignment horizontal="center" vertical="center" wrapText="1"/>
      <protection hidden="1"/>
    </xf>
    <xf numFmtId="0" fontId="85" fillId="33" borderId="16" xfId="0" applyFont="1" applyFill="1" applyBorder="1" applyAlignment="1" applyProtection="1">
      <alignment horizontal="center" vertical="center" wrapText="1"/>
      <protection hidden="1"/>
    </xf>
    <xf numFmtId="0" fontId="85" fillId="33" borderId="10" xfId="0" applyFont="1" applyFill="1" applyBorder="1" applyAlignment="1" applyProtection="1">
      <alignment horizontal="center" vertical="center" wrapText="1"/>
      <protection hidden="1"/>
    </xf>
    <xf numFmtId="0" fontId="85" fillId="33" borderId="14" xfId="0" applyFont="1" applyFill="1" applyBorder="1" applyAlignment="1" applyProtection="1">
      <alignment horizontal="center" vertical="center" wrapText="1"/>
      <protection hidden="1"/>
    </xf>
    <xf numFmtId="0" fontId="73" fillId="33" borderId="0" xfId="0" applyFont="1" applyFill="1" applyBorder="1" applyAlignment="1" applyProtection="1">
      <alignment horizontal="left" vertical="top" wrapText="1"/>
      <protection hidden="1"/>
    </xf>
    <xf numFmtId="0" fontId="72" fillId="33" borderId="0" xfId="0" applyFont="1" applyFill="1" applyAlignment="1" applyProtection="1">
      <alignment horizontal="right"/>
      <protection hidden="1"/>
    </xf>
    <xf numFmtId="0" fontId="72" fillId="33" borderId="10" xfId="0" applyFont="1" applyFill="1" applyBorder="1" applyAlignment="1" applyProtection="1">
      <alignment horizontal="center"/>
      <protection hidden="1"/>
    </xf>
    <xf numFmtId="0" fontId="85" fillId="33" borderId="18" xfId="0" applyFont="1" applyFill="1" applyBorder="1" applyAlignment="1" applyProtection="1">
      <alignment horizontal="center" vertical="center" wrapText="1"/>
      <protection hidden="1"/>
    </xf>
    <xf numFmtId="0" fontId="73" fillId="33" borderId="0" xfId="0" applyFont="1" applyFill="1" applyAlignment="1" applyProtection="1">
      <alignment horizontal="center" vertical="top"/>
      <protection hidden="1"/>
    </xf>
    <xf numFmtId="2" fontId="87" fillId="33" borderId="32" xfId="0" applyNumberFormat="1" applyFont="1" applyFill="1" applyBorder="1" applyAlignment="1" applyProtection="1">
      <alignment horizontal="center"/>
      <protection hidden="1"/>
    </xf>
    <xf numFmtId="2" fontId="72" fillId="33" borderId="18" xfId="0" applyNumberFormat="1" applyFont="1" applyFill="1" applyBorder="1" applyAlignment="1" applyProtection="1">
      <alignment horizontal="center" vertical="center"/>
      <protection hidden="1"/>
    </xf>
    <xf numFmtId="0" fontId="72" fillId="33" borderId="0" xfId="0" applyFont="1" applyFill="1" applyAlignment="1" applyProtection="1">
      <alignment horizontal="justify" wrapText="1"/>
      <protection hidden="1"/>
    </xf>
    <xf numFmtId="14" fontId="73" fillId="33" borderId="10" xfId="0" applyNumberFormat="1" applyFont="1" applyFill="1" applyBorder="1" applyAlignment="1" applyProtection="1">
      <alignment horizontal="center"/>
      <protection hidden="1"/>
    </xf>
    <xf numFmtId="0" fontId="75" fillId="33" borderId="18" xfId="0" applyFont="1" applyFill="1" applyBorder="1" applyAlignment="1" applyProtection="1">
      <alignment horizontal="center" vertical="center"/>
      <protection hidden="1"/>
    </xf>
    <xf numFmtId="0" fontId="85" fillId="33" borderId="0" xfId="0" applyFont="1" applyFill="1" applyBorder="1" applyAlignment="1" applyProtection="1">
      <alignment horizontal="left" vertical="top" wrapText="1"/>
      <protection hidden="1"/>
    </xf>
    <xf numFmtId="0" fontId="75" fillId="33" borderId="0" xfId="0" applyFont="1" applyFill="1" applyBorder="1" applyAlignment="1" applyProtection="1">
      <alignment horizontal="left" vertical="top" wrapText="1"/>
      <protection hidden="1"/>
    </xf>
    <xf numFmtId="0" fontId="73" fillId="33" borderId="10" xfId="0" applyFont="1" applyFill="1" applyBorder="1" applyAlignment="1" applyProtection="1">
      <alignment horizontal="center"/>
      <protection hidden="1"/>
    </xf>
    <xf numFmtId="0" fontId="73" fillId="0" borderId="10" xfId="0" applyFont="1" applyFill="1" applyBorder="1" applyAlignment="1" applyProtection="1">
      <alignment horizontal="center"/>
      <protection hidden="1"/>
    </xf>
    <xf numFmtId="0" fontId="75" fillId="33" borderId="0" xfId="0" applyFont="1" applyFill="1" applyAlignment="1" applyProtection="1">
      <alignment horizontal="left" vertical="top"/>
      <protection hidden="1"/>
    </xf>
    <xf numFmtId="0" fontId="75" fillId="33" borderId="0" xfId="0" applyFont="1" applyFill="1" applyAlignment="1" applyProtection="1">
      <alignment horizontal="left" vertical="top" wrapText="1"/>
      <protection hidden="1"/>
    </xf>
    <xf numFmtId="0" fontId="76" fillId="33" borderId="10" xfId="0" applyFont="1" applyFill="1" applyBorder="1" applyAlignment="1" applyProtection="1">
      <alignment horizontal="center"/>
      <protection hidden="1"/>
    </xf>
    <xf numFmtId="0" fontId="14" fillId="33" borderId="0" xfId="0" applyFont="1" applyFill="1" applyBorder="1" applyAlignment="1" applyProtection="1">
      <alignment horizontal="left" vertical="top" wrapText="1"/>
      <protection hidden="1"/>
    </xf>
    <xf numFmtId="0" fontId="88" fillId="0" borderId="0" xfId="0" applyFont="1" applyBorder="1" applyAlignment="1" applyProtection="1">
      <alignment horizontal="left" vertical="top"/>
      <protection hidden="1"/>
    </xf>
    <xf numFmtId="0" fontId="14" fillId="33" borderId="0" xfId="0" applyFont="1" applyFill="1" applyAlignment="1" applyProtection="1">
      <alignment horizontal="left" vertical="top" wrapText="1"/>
      <protection hidden="1"/>
    </xf>
    <xf numFmtId="0" fontId="14" fillId="0" borderId="0" xfId="0" applyFont="1" applyFill="1" applyAlignment="1" applyProtection="1">
      <alignment wrapText="1"/>
      <protection hidden="1"/>
    </xf>
    <xf numFmtId="0" fontId="72" fillId="33" borderId="11" xfId="0" applyFont="1" applyFill="1" applyBorder="1" applyAlignment="1" applyProtection="1">
      <alignment horizontal="left"/>
      <protection hidden="1"/>
    </xf>
    <xf numFmtId="0" fontId="72" fillId="0" borderId="10" xfId="0" applyFont="1" applyBorder="1" applyAlignment="1" applyProtection="1">
      <alignment horizontal="center"/>
      <protection hidden="1"/>
    </xf>
    <xf numFmtId="0" fontId="78" fillId="33" borderId="0" xfId="0" applyFont="1" applyFill="1" applyBorder="1" applyAlignment="1" applyProtection="1">
      <alignment horizontal="center" vertical="top"/>
      <protection/>
    </xf>
    <xf numFmtId="0" fontId="14" fillId="0" borderId="0" xfId="0" applyFont="1" applyFill="1" applyAlignment="1" applyProtection="1">
      <alignment horizontal="left" vertical="center" wrapText="1"/>
      <protection hidden="1"/>
    </xf>
    <xf numFmtId="49" fontId="72" fillId="33" borderId="10" xfId="0" applyNumberFormat="1" applyFont="1" applyFill="1" applyBorder="1" applyAlignment="1" applyProtection="1">
      <alignment horizontal="center"/>
      <protection hidden="1"/>
    </xf>
    <xf numFmtId="0" fontId="88" fillId="34" borderId="10" xfId="0" applyFont="1" applyFill="1" applyBorder="1" applyAlignment="1" applyProtection="1">
      <alignment horizontal="left" vertical="top" wrapText="1"/>
      <protection hidden="1" locked="0"/>
    </xf>
    <xf numFmtId="0" fontId="89" fillId="0" borderId="0" xfId="0" applyFont="1" applyBorder="1" applyAlignment="1" applyProtection="1">
      <alignment horizontal="center"/>
      <protection hidden="1"/>
    </xf>
    <xf numFmtId="0" fontId="76" fillId="33" borderId="0" xfId="0" applyFont="1" applyFill="1" applyAlignment="1" applyProtection="1">
      <alignment horizontal="left" vertical="top"/>
      <protection hidden="1"/>
    </xf>
    <xf numFmtId="0" fontId="83" fillId="0" borderId="10" xfId="0" applyFont="1" applyFill="1" applyBorder="1" applyAlignment="1" applyProtection="1">
      <alignment horizontal="center" vertical="top"/>
      <protection hidden="1"/>
    </xf>
    <xf numFmtId="0" fontId="90" fillId="0" borderId="0" xfId="0" applyFont="1" applyBorder="1" applyAlignment="1" applyProtection="1">
      <alignment horizontal="center" vertical="center"/>
      <protection hidden="1"/>
    </xf>
    <xf numFmtId="0" fontId="72" fillId="33" borderId="0" xfId="0" applyFont="1" applyFill="1" applyAlignment="1" applyProtection="1">
      <alignment horizontal="center"/>
      <protection hidden="1"/>
    </xf>
    <xf numFmtId="0" fontId="74" fillId="33" borderId="10" xfId="0" applyFont="1" applyFill="1" applyBorder="1" applyAlignment="1" applyProtection="1">
      <alignment horizontal="right" wrapText="1"/>
      <protection hidden="1"/>
    </xf>
    <xf numFmtId="0" fontId="73" fillId="0" borderId="10" xfId="0" applyFont="1" applyFill="1" applyBorder="1" applyAlignment="1" applyProtection="1">
      <alignment horizontal="right"/>
      <protection hidden="1"/>
    </xf>
    <xf numFmtId="0" fontId="72" fillId="33" borderId="12" xfId="0" applyFont="1" applyFill="1" applyBorder="1" applyAlignment="1" applyProtection="1">
      <alignment horizontal="left" vertical="top" wrapText="1"/>
      <protection hidden="1"/>
    </xf>
    <xf numFmtId="0" fontId="72" fillId="33" borderId="30" xfId="0" applyFont="1" applyFill="1" applyBorder="1" applyAlignment="1" applyProtection="1">
      <alignment horizontal="left" vertical="top" wrapText="1"/>
      <protection hidden="1"/>
    </xf>
    <xf numFmtId="0" fontId="72" fillId="33" borderId="19" xfId="0" applyFont="1" applyFill="1" applyBorder="1" applyAlignment="1" applyProtection="1">
      <alignment horizontal="left" vertical="top" wrapText="1"/>
      <protection hidden="1"/>
    </xf>
    <xf numFmtId="0" fontId="72" fillId="33" borderId="18" xfId="0" applyNumberFormat="1" applyFont="1" applyFill="1" applyBorder="1" applyAlignment="1" applyProtection="1">
      <alignment horizontal="left" vertical="top" wrapText="1"/>
      <protection hidden="1"/>
    </xf>
    <xf numFmtId="0" fontId="72" fillId="33" borderId="0" xfId="0" applyFont="1" applyFill="1" applyAlignment="1" applyProtection="1">
      <alignment horizontal="left" wrapText="1"/>
      <protection hidden="1"/>
    </xf>
    <xf numFmtId="0" fontId="75" fillId="0" borderId="10" xfId="0" applyFont="1" applyFill="1" applyBorder="1" applyAlignment="1" applyProtection="1">
      <alignment horizontal="left" vertical="top" wrapText="1"/>
      <protection hidden="1"/>
    </xf>
    <xf numFmtId="49" fontId="72" fillId="33" borderId="10" xfId="0" applyNumberFormat="1" applyFont="1" applyFill="1" applyBorder="1" applyAlignment="1" applyProtection="1">
      <alignment horizontal="left" wrapText="1"/>
      <protection hidden="1"/>
    </xf>
    <xf numFmtId="0" fontId="85" fillId="33" borderId="18" xfId="0" applyFont="1" applyFill="1" applyBorder="1" applyAlignment="1" applyProtection="1">
      <alignment horizontal="center" vertical="top" wrapText="1"/>
      <protection hidden="1"/>
    </xf>
    <xf numFmtId="0" fontId="72" fillId="33" borderId="0" xfId="0" applyFont="1" applyFill="1" applyAlignment="1" applyProtection="1">
      <alignment horizontal="left" vertical="top" wrapText="1"/>
      <protection hidden="1"/>
    </xf>
    <xf numFmtId="0" fontId="72" fillId="33" borderId="10" xfId="0" applyFont="1" applyFill="1" applyBorder="1" applyAlignment="1" applyProtection="1">
      <alignment horizontal="left"/>
      <protection hidden="1"/>
    </xf>
    <xf numFmtId="0" fontId="80" fillId="0" borderId="0" xfId="0" applyFont="1" applyFill="1" applyAlignment="1" applyProtection="1">
      <alignment horizontal="left" wrapText="1"/>
      <protection hidden="1"/>
    </xf>
    <xf numFmtId="0" fontId="72" fillId="0" borderId="18" xfId="0" applyFont="1" applyFill="1" applyBorder="1" applyAlignment="1" applyProtection="1">
      <alignment horizontal="center" vertical="top" wrapText="1"/>
      <protection hidden="1"/>
    </xf>
    <xf numFmtId="0" fontId="72" fillId="34" borderId="18" xfId="0" applyFont="1" applyFill="1" applyBorder="1" applyAlignment="1" applyProtection="1">
      <alignment horizontal="left" vertical="top" wrapText="1"/>
      <protection hidden="1" locked="0"/>
    </xf>
    <xf numFmtId="0" fontId="72" fillId="0" borderId="13" xfId="0" applyFont="1" applyBorder="1" applyAlignment="1" applyProtection="1">
      <alignment horizontal="center" vertical="top" wrapText="1"/>
      <protection hidden="1"/>
    </xf>
    <xf numFmtId="0" fontId="72" fillId="0" borderId="11" xfId="0" applyFont="1" applyBorder="1" applyAlignment="1" applyProtection="1">
      <alignment horizontal="center" vertical="top" wrapText="1"/>
      <protection hidden="1"/>
    </xf>
    <xf numFmtId="0" fontId="72" fillId="0" borderId="17" xfId="0" applyFont="1" applyBorder="1" applyAlignment="1" applyProtection="1">
      <alignment horizontal="center" vertical="top" wrapText="1"/>
      <protection hidden="1"/>
    </xf>
    <xf numFmtId="0" fontId="75" fillId="33" borderId="12" xfId="0" applyFont="1" applyFill="1" applyBorder="1" applyAlignment="1" applyProtection="1">
      <alignment horizontal="center" vertical="center"/>
      <protection hidden="1"/>
    </xf>
    <xf numFmtId="0" fontId="75" fillId="33" borderId="30" xfId="0" applyFont="1" applyFill="1" applyBorder="1" applyAlignment="1" applyProtection="1">
      <alignment horizontal="center" vertical="center"/>
      <protection hidden="1"/>
    </xf>
    <xf numFmtId="0" fontId="75" fillId="33" borderId="19" xfId="0" applyFont="1" applyFill="1" applyBorder="1" applyAlignment="1" applyProtection="1">
      <alignment horizontal="center" vertical="center"/>
      <protection hidden="1"/>
    </xf>
    <xf numFmtId="0" fontId="10" fillId="33" borderId="0" xfId="0" applyNumberFormat="1" applyFont="1" applyFill="1" applyBorder="1" applyAlignment="1" applyProtection="1">
      <alignment horizontal="left" vertical="top" wrapText="1"/>
      <protection hidden="1"/>
    </xf>
    <xf numFmtId="0" fontId="72" fillId="34" borderId="18" xfId="0" applyFont="1" applyFill="1" applyBorder="1" applyAlignment="1" applyProtection="1">
      <alignment horizontal="center" vertical="center" wrapText="1"/>
      <protection hidden="1" locked="0"/>
    </xf>
    <xf numFmtId="0" fontId="76" fillId="0" borderId="10" xfId="0" applyFont="1" applyFill="1" applyBorder="1" applyAlignment="1" applyProtection="1">
      <alignment horizontal="left" vertical="top"/>
      <protection hidden="1"/>
    </xf>
    <xf numFmtId="0" fontId="83" fillId="33" borderId="0" xfId="0" applyFont="1" applyFill="1" applyAlignment="1" applyProtection="1">
      <alignment horizontal="center" wrapText="1"/>
      <protection hidden="1"/>
    </xf>
    <xf numFmtId="0" fontId="83" fillId="33" borderId="0" xfId="0" applyFont="1" applyFill="1" applyBorder="1" applyAlignment="1" applyProtection="1" quotePrefix="1">
      <alignment vertical="top"/>
      <protection hidden="1"/>
    </xf>
    <xf numFmtId="0" fontId="83" fillId="33" borderId="0" xfId="0" applyFont="1" applyFill="1" applyBorder="1" applyAlignment="1" applyProtection="1">
      <alignment vertical="top"/>
      <protection hidden="1"/>
    </xf>
    <xf numFmtId="0" fontId="74" fillId="33" borderId="0" xfId="0" applyFont="1" applyFill="1" applyBorder="1" applyAlignment="1" applyProtection="1">
      <alignment horizontal="center" vertical="top"/>
      <protection hidden="1"/>
    </xf>
    <xf numFmtId="0" fontId="80" fillId="33" borderId="30" xfId="0" applyFont="1" applyFill="1" applyBorder="1" applyAlignment="1" applyProtection="1">
      <alignment horizontal="left" vertical="top" wrapText="1"/>
      <protection hidden="1"/>
    </xf>
    <xf numFmtId="0" fontId="76" fillId="33" borderId="0" xfId="0" applyFont="1" applyFill="1" applyAlignment="1" applyProtection="1">
      <alignment horizontal="center" vertical="top" wrapText="1"/>
      <protection hidden="1"/>
    </xf>
    <xf numFmtId="0" fontId="91" fillId="0" borderId="0" xfId="0" applyFont="1" applyAlignment="1" applyProtection="1">
      <alignment horizontal="center" vertical="top" wrapText="1"/>
      <protection hidden="1"/>
    </xf>
    <xf numFmtId="14" fontId="87" fillId="0" borderId="10" xfId="0" applyNumberFormat="1" applyFont="1" applyFill="1" applyBorder="1" applyAlignment="1" applyProtection="1">
      <alignment horizontal="right"/>
      <protection hidden="1" locked="0"/>
    </xf>
    <xf numFmtId="14" fontId="73" fillId="33" borderId="11" xfId="0" applyNumberFormat="1" applyFont="1" applyFill="1" applyBorder="1" applyAlignment="1" applyProtection="1">
      <alignment horizontal="right" wrapText="1"/>
      <protection hidden="1"/>
    </xf>
    <xf numFmtId="0" fontId="85" fillId="0" borderId="0" xfId="0" applyFont="1" applyFill="1" applyBorder="1" applyAlignment="1" applyProtection="1">
      <alignment horizontal="left" wrapText="1"/>
      <protection hidden="1"/>
    </xf>
    <xf numFmtId="0" fontId="85" fillId="0" borderId="10" xfId="0" applyFont="1" applyFill="1" applyBorder="1" applyAlignment="1" applyProtection="1">
      <alignment horizontal="left" wrapText="1"/>
      <protection hidden="1"/>
    </xf>
    <xf numFmtId="0" fontId="84" fillId="33" borderId="0" xfId="0" applyFont="1" applyFill="1" applyAlignment="1" applyProtection="1">
      <alignment horizontal="left" vertical="top" wrapText="1"/>
      <protection hidden="1" locked="0"/>
    </xf>
    <xf numFmtId="0" fontId="92" fillId="34" borderId="10" xfId="0" applyFont="1" applyFill="1" applyBorder="1" applyAlignment="1" applyProtection="1">
      <alignment horizontal="left" vertical="top" wrapText="1"/>
      <protection hidden="1" locked="0"/>
    </xf>
    <xf numFmtId="0" fontId="80" fillId="34" borderId="10" xfId="0" applyFont="1" applyFill="1" applyBorder="1" applyAlignment="1" applyProtection="1">
      <alignment horizontal="left" vertical="top" wrapText="1"/>
      <protection hidden="1" locked="0"/>
    </xf>
    <xf numFmtId="49" fontId="76" fillId="33" borderId="0" xfId="0" applyNumberFormat="1" applyFont="1" applyFill="1" applyAlignment="1" applyProtection="1">
      <alignment horizontal="left" vertical="top" wrapText="1"/>
      <protection hidden="1"/>
    </xf>
    <xf numFmtId="0" fontId="76" fillId="33" borderId="0" xfId="0" applyNumberFormat="1" applyFont="1" applyFill="1" applyAlignment="1" applyProtection="1">
      <alignment horizontal="left" vertical="top" wrapText="1"/>
      <protection hidden="1"/>
    </xf>
    <xf numFmtId="49" fontId="76" fillId="0" borderId="0" xfId="0" applyNumberFormat="1" applyFont="1" applyAlignment="1" applyProtection="1">
      <alignment horizontal="left" vertical="top"/>
      <protection hidden="1"/>
    </xf>
    <xf numFmtId="0" fontId="80" fillId="34" borderId="0" xfId="0" applyFont="1" applyFill="1" applyAlignment="1" applyProtection="1">
      <alignment horizontal="left" vertical="top"/>
      <protection hidden="1" locked="0"/>
    </xf>
    <xf numFmtId="0" fontId="93" fillId="34" borderId="0" xfId="0" applyFont="1" applyFill="1" applyBorder="1" applyAlignment="1" applyProtection="1">
      <alignment horizontal="left" vertical="top" wrapText="1"/>
      <protection hidden="1" locked="0"/>
    </xf>
    <xf numFmtId="0" fontId="73" fillId="33" borderId="0" xfId="0" applyFont="1" applyFill="1" applyBorder="1" applyAlignment="1" applyProtection="1">
      <alignment horizontal="left" vertical="top" indent="1"/>
      <protection hidden="1"/>
    </xf>
    <xf numFmtId="0" fontId="72" fillId="0" borderId="0" xfId="0" applyFont="1" applyFill="1" applyAlignment="1" applyProtection="1">
      <alignment horizontal="left" vertical="top" wrapText="1" indent="1"/>
      <protection hidden="1"/>
    </xf>
    <xf numFmtId="0" fontId="75" fillId="33" borderId="0" xfId="0" applyFont="1" applyFill="1" applyBorder="1" applyAlignment="1" applyProtection="1">
      <alignment horizontal="left" vertical="top"/>
      <protection hidden="1"/>
    </xf>
    <xf numFmtId="0" fontId="85" fillId="33" borderId="18" xfId="0" applyFont="1" applyFill="1" applyBorder="1" applyAlignment="1" applyProtection="1">
      <alignment horizontal="center" vertical="center"/>
      <protection hidden="1"/>
    </xf>
    <xf numFmtId="14" fontId="72" fillId="33" borderId="10" xfId="0" applyNumberFormat="1" applyFont="1" applyFill="1" applyBorder="1" applyAlignment="1" applyProtection="1">
      <alignment horizontal="center" wrapText="1"/>
      <protection hidden="1"/>
    </xf>
    <xf numFmtId="0" fontId="72" fillId="33" borderId="10" xfId="0" applyFont="1" applyFill="1" applyBorder="1" applyAlignment="1" applyProtection="1">
      <alignment horizontal="center" wrapText="1"/>
      <protection hidden="1"/>
    </xf>
    <xf numFmtId="0" fontId="74" fillId="33" borderId="30" xfId="0" applyFont="1" applyFill="1" applyBorder="1" applyAlignment="1" applyProtection="1">
      <alignment horizontal="center" vertical="top"/>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57:BC63" comment="" totalsRowShown="0">
  <autoFilter ref="BA57:BC63"/>
  <tableColumns count="3">
    <tableColumn id="1" name=" Техническое диагностирование "/>
    <tableColumn id="2" name="№ п/п"/>
    <tableColumn id="3" name="Стоимость за единицу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56" name="Таблица156" displayName="Таблица156" ref="BA1:BH29" comment="" totalsRowShown="0">
  <autoFilter ref="BA1:BH29"/>
  <tableColumns count="8">
    <tableColumn id="1" name="1"/>
    <tableColumn id="2" name="2"/>
    <tableColumn id="3" name="3"/>
    <tableColumn id="4" name="4"/>
    <tableColumn id="5" name="5"/>
    <tableColumn id="6" name="6"/>
    <tableColumn id="7" name="7"/>
    <tableColumn id="8" name="8"/>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190"/>
  <sheetViews>
    <sheetView tabSelected="1" zoomScale="90" zoomScaleNormal="90" zoomScaleSheetLayoutView="120" workbookViewId="0" topLeftCell="A1">
      <selection activeCell="W6" sqref="W6:AK6"/>
    </sheetView>
  </sheetViews>
  <sheetFormatPr defaultColWidth="2.28125" defaultRowHeight="15"/>
  <cols>
    <col min="1" max="1" width="2.28125" style="26" customWidth="1"/>
    <col min="2" max="2" width="5.57421875" style="26" customWidth="1"/>
    <col min="3" max="10" width="2.28125" style="26" customWidth="1"/>
    <col min="11" max="11" width="5.57421875" style="26" bestFit="1" customWidth="1"/>
    <col min="12" max="12" width="3.28125" style="26" bestFit="1" customWidth="1"/>
    <col min="13" max="14" width="2.28125" style="26" customWidth="1"/>
    <col min="15" max="15" width="2.00390625" style="26" customWidth="1"/>
    <col min="16" max="18" width="2.28125" style="26" customWidth="1"/>
    <col min="19" max="20" width="2.28125" style="31" customWidth="1"/>
    <col min="21" max="22" width="2.28125" style="26" customWidth="1"/>
    <col min="23" max="23" width="1.28515625" style="26" customWidth="1"/>
    <col min="24" max="25" width="2.28125" style="26" customWidth="1"/>
    <col min="26" max="26" width="2.00390625" style="26" customWidth="1"/>
    <col min="27" max="27" width="4.7109375" style="26" customWidth="1"/>
    <col min="28" max="28" width="2.28125" style="26" customWidth="1"/>
    <col min="29" max="29" width="1.421875" style="26" customWidth="1"/>
    <col min="30" max="30" width="2.28125" style="26" customWidth="1"/>
    <col min="31" max="31" width="3.7109375" style="26" customWidth="1"/>
    <col min="32" max="32" width="2.421875" style="26" customWidth="1"/>
    <col min="33" max="33" width="2.28125" style="26" customWidth="1"/>
    <col min="34" max="34" width="1.7109375" style="26" customWidth="1"/>
    <col min="35" max="35" width="3.421875" style="26" customWidth="1"/>
    <col min="36" max="37" width="3.00390625" style="26" customWidth="1"/>
    <col min="38" max="38" width="2.28125" style="26" customWidth="1"/>
    <col min="39" max="39" width="2.28125" style="29" customWidth="1"/>
    <col min="40" max="47" width="2.28125" style="26" customWidth="1"/>
    <col min="48" max="48" width="0.71875" style="26" customWidth="1"/>
    <col min="49" max="50" width="2.28125" style="26" customWidth="1"/>
    <col min="51" max="51" width="2.7109375" style="26" customWidth="1"/>
    <col min="52" max="52" width="2.28125" style="26" customWidth="1"/>
    <col min="53" max="53" width="28.421875" style="26" hidden="1" customWidth="1"/>
    <col min="54" max="54" width="14.57421875" style="26" hidden="1" customWidth="1"/>
    <col min="55" max="55" width="9.140625" style="26" hidden="1" customWidth="1"/>
    <col min="56" max="56" width="9.421875" style="26" hidden="1" customWidth="1"/>
    <col min="57" max="57" width="10.7109375" style="26" hidden="1" customWidth="1"/>
    <col min="58" max="58" width="4.140625" style="26" hidden="1" customWidth="1"/>
    <col min="59" max="59" width="11.140625" style="26" hidden="1" customWidth="1"/>
    <col min="60" max="60" width="9.7109375" style="26" hidden="1" customWidth="1"/>
    <col min="61" max="62" width="2.28125" style="26" hidden="1" customWidth="1"/>
    <col min="63" max="64" width="0" style="26" hidden="1" customWidth="1"/>
    <col min="65" max="16384" width="2.28125" style="26" customWidth="1"/>
  </cols>
  <sheetData>
    <row r="1" spans="1:60" ht="15" customHeight="1" thickBot="1">
      <c r="A1" s="243" t="s">
        <v>127</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65"/>
      <c r="AO1" s="45"/>
      <c r="AP1" s="45"/>
      <c r="AQ1" s="45"/>
      <c r="AR1" s="45"/>
      <c r="AS1" s="45"/>
      <c r="AT1" s="45"/>
      <c r="AU1" s="45"/>
      <c r="AV1" s="45"/>
      <c r="AW1" s="45"/>
      <c r="AX1" s="45"/>
      <c r="AY1" s="45"/>
      <c r="AZ1" s="45"/>
      <c r="BA1" s="26" t="s">
        <v>135</v>
      </c>
      <c r="BB1" s="26" t="s">
        <v>136</v>
      </c>
      <c r="BC1" s="26" t="s">
        <v>137</v>
      </c>
      <c r="BD1" s="26" t="s">
        <v>138</v>
      </c>
      <c r="BE1" s="26" t="s">
        <v>139</v>
      </c>
      <c r="BF1" s="26" t="s">
        <v>140</v>
      </c>
      <c r="BG1" s="26" t="s">
        <v>141</v>
      </c>
      <c r="BH1" s="26" t="s">
        <v>142</v>
      </c>
    </row>
    <row r="2" spans="1:60" ht="356.25" customHeight="1">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45"/>
      <c r="AO2" s="45"/>
      <c r="AP2" s="45"/>
      <c r="AQ2" s="45"/>
      <c r="AR2" s="45"/>
      <c r="AS2" s="45"/>
      <c r="AT2" s="45"/>
      <c r="AU2" s="45"/>
      <c r="AV2" s="45"/>
      <c r="AW2" s="45"/>
      <c r="AX2" s="45"/>
      <c r="AY2" s="45"/>
      <c r="AZ2" s="45"/>
      <c r="BA2" s="98" t="s">
        <v>143</v>
      </c>
      <c r="BB2" s="99" t="s">
        <v>282</v>
      </c>
      <c r="BC2" s="100" t="s">
        <v>144</v>
      </c>
      <c r="BD2" s="100" t="s">
        <v>145</v>
      </c>
      <c r="BE2" s="100" t="s">
        <v>252</v>
      </c>
      <c r="BF2" s="100" t="s">
        <v>146</v>
      </c>
      <c r="BG2" s="93" t="s">
        <v>147</v>
      </c>
      <c r="BH2" s="26" t="s">
        <v>148</v>
      </c>
    </row>
    <row r="3" spans="2:60" ht="39.75" customHeight="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101" t="s">
        <v>149</v>
      </c>
      <c r="BB3" s="102" t="s">
        <v>282</v>
      </c>
      <c r="BC3" s="103" t="s">
        <v>144</v>
      </c>
      <c r="BD3" s="103" t="s">
        <v>150</v>
      </c>
      <c r="BE3" s="103" t="s">
        <v>253</v>
      </c>
      <c r="BF3" s="103" t="s">
        <v>151</v>
      </c>
      <c r="BG3" s="94" t="s">
        <v>147</v>
      </c>
      <c r="BH3" s="26" t="s">
        <v>148</v>
      </c>
    </row>
    <row r="4" spans="1:60" ht="22.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104" t="s">
        <v>152</v>
      </c>
      <c r="BB4" s="105" t="s">
        <v>282</v>
      </c>
      <c r="BC4" s="106" t="s">
        <v>144</v>
      </c>
      <c r="BD4" s="106" t="s">
        <v>153</v>
      </c>
      <c r="BE4" s="106" t="s">
        <v>254</v>
      </c>
      <c r="BF4" s="106" t="s">
        <v>154</v>
      </c>
      <c r="BG4" s="95" t="s">
        <v>147</v>
      </c>
      <c r="BH4" s="26" t="s">
        <v>148</v>
      </c>
    </row>
    <row r="5" spans="1:60" s="38" customFormat="1" ht="21" customHeight="1">
      <c r="A5" s="45"/>
      <c r="B5" s="45"/>
      <c r="C5" s="45"/>
      <c r="D5" s="45"/>
      <c r="E5" s="45"/>
      <c r="F5" s="45"/>
      <c r="G5" s="45"/>
      <c r="H5" s="45"/>
      <c r="I5" s="45"/>
      <c r="J5" s="45"/>
      <c r="K5" s="45"/>
      <c r="L5" s="45"/>
      <c r="M5" s="45"/>
      <c r="N5" s="45"/>
      <c r="O5" s="45"/>
      <c r="P5" s="45"/>
      <c r="Q5" s="45"/>
      <c r="R5" s="45"/>
      <c r="S5" s="45"/>
      <c r="T5" s="45"/>
      <c r="U5" s="45"/>
      <c r="V5" s="45"/>
      <c r="W5" s="220" t="s">
        <v>101</v>
      </c>
      <c r="X5" s="220"/>
      <c r="Y5" s="220"/>
      <c r="Z5" s="220"/>
      <c r="AA5" s="220"/>
      <c r="AB5" s="220"/>
      <c r="AC5" s="220"/>
      <c r="AD5" s="220"/>
      <c r="AE5" s="220"/>
      <c r="AF5" s="220"/>
      <c r="AG5" s="220"/>
      <c r="AH5" s="220"/>
      <c r="AI5" s="220"/>
      <c r="AJ5" s="220"/>
      <c r="AK5" s="220"/>
      <c r="AL5" s="220"/>
      <c r="AM5" s="45"/>
      <c r="AN5" s="45"/>
      <c r="AO5" s="45"/>
      <c r="AP5" s="45"/>
      <c r="AQ5" s="45"/>
      <c r="AR5" s="45"/>
      <c r="AS5" s="45"/>
      <c r="AT5" s="45"/>
      <c r="AU5" s="45"/>
      <c r="AV5" s="45"/>
      <c r="AW5" s="45"/>
      <c r="AX5" s="45"/>
      <c r="AY5" s="45"/>
      <c r="AZ5" s="45"/>
      <c r="BA5" s="101" t="s">
        <v>155</v>
      </c>
      <c r="BB5" s="103" t="s">
        <v>283</v>
      </c>
      <c r="BC5" s="103" t="s">
        <v>156</v>
      </c>
      <c r="BD5" s="103" t="s">
        <v>157</v>
      </c>
      <c r="BE5" s="103" t="s">
        <v>255</v>
      </c>
      <c r="BF5" s="103" t="s">
        <v>158</v>
      </c>
      <c r="BG5" s="94" t="s">
        <v>159</v>
      </c>
      <c r="BH5" s="38" t="s">
        <v>160</v>
      </c>
    </row>
    <row r="6" spans="1:60" s="38" customFormat="1" ht="20.25" customHeight="1">
      <c r="A6" s="45"/>
      <c r="B6" s="45"/>
      <c r="C6" s="45"/>
      <c r="D6" s="45"/>
      <c r="E6" s="45"/>
      <c r="F6" s="45"/>
      <c r="G6" s="45"/>
      <c r="H6" s="45"/>
      <c r="I6" s="45"/>
      <c r="J6" s="45"/>
      <c r="K6" s="45"/>
      <c r="L6" s="45"/>
      <c r="M6" s="45"/>
      <c r="N6" s="45"/>
      <c r="O6" s="45"/>
      <c r="P6" s="45"/>
      <c r="Q6" s="45"/>
      <c r="R6" s="45"/>
      <c r="S6" s="45"/>
      <c r="T6" s="45"/>
      <c r="U6" s="45"/>
      <c r="V6" s="45"/>
      <c r="W6" s="249" t="s">
        <v>143</v>
      </c>
      <c r="X6" s="249"/>
      <c r="Y6" s="249"/>
      <c r="Z6" s="249"/>
      <c r="AA6" s="249"/>
      <c r="AB6" s="249"/>
      <c r="AC6" s="249"/>
      <c r="AD6" s="249"/>
      <c r="AE6" s="249"/>
      <c r="AF6" s="249"/>
      <c r="AG6" s="249"/>
      <c r="AH6" s="249"/>
      <c r="AI6" s="249"/>
      <c r="AJ6" s="249"/>
      <c r="AK6" s="249"/>
      <c r="AL6" s="45"/>
      <c r="AM6" s="45"/>
      <c r="AN6" s="45"/>
      <c r="AO6" s="45"/>
      <c r="AP6" s="45"/>
      <c r="AQ6" s="45"/>
      <c r="AR6" s="45"/>
      <c r="AS6" s="45"/>
      <c r="AT6" s="45"/>
      <c r="AU6" s="45"/>
      <c r="AV6" s="45"/>
      <c r="AW6" s="45"/>
      <c r="AX6" s="45"/>
      <c r="AY6" s="45"/>
      <c r="AZ6" s="45"/>
      <c r="BA6" s="104" t="s">
        <v>161</v>
      </c>
      <c r="BB6" s="106" t="s">
        <v>283</v>
      </c>
      <c r="BC6" s="106" t="s">
        <v>156</v>
      </c>
      <c r="BD6" s="106" t="s">
        <v>162</v>
      </c>
      <c r="BE6" s="106" t="s">
        <v>256</v>
      </c>
      <c r="BF6" s="106" t="s">
        <v>163</v>
      </c>
      <c r="BG6" s="95" t="s">
        <v>159</v>
      </c>
      <c r="BH6" s="38" t="s">
        <v>160</v>
      </c>
    </row>
    <row r="7" spans="1:60" s="38" customFormat="1" ht="20.25" customHeight="1">
      <c r="A7" s="45"/>
      <c r="B7" s="45"/>
      <c r="C7" s="45"/>
      <c r="D7" s="45"/>
      <c r="E7" s="45"/>
      <c r="F7" s="45"/>
      <c r="G7" s="45"/>
      <c r="H7" s="45"/>
      <c r="I7" s="45"/>
      <c r="J7" s="45"/>
      <c r="K7" s="45"/>
      <c r="L7" s="45"/>
      <c r="M7" s="45"/>
      <c r="N7" s="45"/>
      <c r="O7" s="45"/>
      <c r="P7" s="45"/>
      <c r="Q7" s="45"/>
      <c r="R7" s="45"/>
      <c r="S7" s="45"/>
      <c r="T7" s="45"/>
      <c r="U7" s="45"/>
      <c r="V7" s="45"/>
      <c r="W7" s="46" t="s">
        <v>84</v>
      </c>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101" t="s">
        <v>164</v>
      </c>
      <c r="BB7" s="103" t="s">
        <v>283</v>
      </c>
      <c r="BC7" s="103" t="s">
        <v>156</v>
      </c>
      <c r="BD7" s="103" t="s">
        <v>165</v>
      </c>
      <c r="BE7" s="103" t="s">
        <v>257</v>
      </c>
      <c r="BF7" s="103" t="s">
        <v>166</v>
      </c>
      <c r="BG7" s="94" t="s">
        <v>159</v>
      </c>
      <c r="BH7" s="38" t="s">
        <v>160</v>
      </c>
    </row>
    <row r="8" spans="1:60" s="38" customFormat="1" ht="8.2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104" t="s">
        <v>167</v>
      </c>
      <c r="BB8" s="106" t="s">
        <v>283</v>
      </c>
      <c r="BC8" s="106" t="s">
        <v>156</v>
      </c>
      <c r="BD8" s="106" t="s">
        <v>168</v>
      </c>
      <c r="BE8" s="106" t="s">
        <v>258</v>
      </c>
      <c r="BF8" s="106" t="s">
        <v>246</v>
      </c>
      <c r="BG8" s="95" t="s">
        <v>169</v>
      </c>
      <c r="BH8" s="38" t="s">
        <v>170</v>
      </c>
    </row>
    <row r="9" spans="1:60" s="38" customFormat="1" ht="12" customHeight="1">
      <c r="A9" s="45"/>
      <c r="B9" s="45"/>
      <c r="C9" s="45"/>
      <c r="D9" s="45"/>
      <c r="E9" s="45"/>
      <c r="F9" s="45"/>
      <c r="G9" s="45"/>
      <c r="H9" s="45"/>
      <c r="I9" s="45"/>
      <c r="J9" s="45"/>
      <c r="K9" s="45"/>
      <c r="L9" s="45"/>
      <c r="M9" s="45"/>
      <c r="N9" s="47" t="s">
        <v>79</v>
      </c>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101" t="s">
        <v>171</v>
      </c>
      <c r="BB9" s="103" t="s">
        <v>283</v>
      </c>
      <c r="BC9" s="103" t="s">
        <v>156</v>
      </c>
      <c r="BD9" s="103" t="s">
        <v>172</v>
      </c>
      <c r="BE9" s="103" t="s">
        <v>259</v>
      </c>
      <c r="BF9" s="103" t="s">
        <v>244</v>
      </c>
      <c r="BG9" s="94" t="s">
        <v>169</v>
      </c>
      <c r="BH9" s="38" t="s">
        <v>170</v>
      </c>
    </row>
    <row r="10" spans="1:60" s="38" customFormat="1" ht="6"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104" t="s">
        <v>173</v>
      </c>
      <c r="BB10" s="106" t="s">
        <v>284</v>
      </c>
      <c r="BC10" s="106" t="s">
        <v>174</v>
      </c>
      <c r="BD10" s="106" t="s">
        <v>175</v>
      </c>
      <c r="BE10" s="106" t="s">
        <v>260</v>
      </c>
      <c r="BF10" s="106" t="s">
        <v>261</v>
      </c>
      <c r="BG10" s="95" t="s">
        <v>176</v>
      </c>
      <c r="BH10" s="38" t="s">
        <v>177</v>
      </c>
    </row>
    <row r="11" spans="1:60" s="38" customFormat="1" ht="39" customHeight="1">
      <c r="A11" s="45"/>
      <c r="B11" s="119" t="s">
        <v>102</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45"/>
      <c r="AN11" s="45"/>
      <c r="AO11" s="45"/>
      <c r="AP11" s="45"/>
      <c r="AQ11" s="45"/>
      <c r="AR11" s="45"/>
      <c r="AS11" s="45"/>
      <c r="AT11" s="45"/>
      <c r="AU11" s="45"/>
      <c r="AV11" s="45"/>
      <c r="AW11" s="45"/>
      <c r="AX11" s="45"/>
      <c r="AY11" s="45"/>
      <c r="AZ11" s="45"/>
      <c r="BA11" s="101" t="s">
        <v>178</v>
      </c>
      <c r="BB11" s="103" t="s">
        <v>284</v>
      </c>
      <c r="BC11" s="103" t="s">
        <v>174</v>
      </c>
      <c r="BD11" s="103" t="s">
        <v>179</v>
      </c>
      <c r="BE11" s="103" t="s">
        <v>262</v>
      </c>
      <c r="BF11" s="103" t="s">
        <v>263</v>
      </c>
      <c r="BG11" s="94" t="s">
        <v>176</v>
      </c>
      <c r="BH11" s="38" t="s">
        <v>177</v>
      </c>
    </row>
    <row r="12" spans="1:60" ht="26.25" customHeight="1">
      <c r="A12" s="53"/>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53"/>
      <c r="AN12" s="53"/>
      <c r="AO12" s="53"/>
      <c r="AP12" s="53"/>
      <c r="AQ12" s="53"/>
      <c r="AR12" s="53"/>
      <c r="AS12" s="53"/>
      <c r="AT12" s="53"/>
      <c r="AU12" s="53"/>
      <c r="AV12" s="53"/>
      <c r="AW12" s="53"/>
      <c r="AX12" s="53"/>
      <c r="AY12" s="53"/>
      <c r="AZ12" s="53"/>
      <c r="BA12" s="104" t="s">
        <v>180</v>
      </c>
      <c r="BB12" s="106" t="s">
        <v>284</v>
      </c>
      <c r="BC12" s="106" t="s">
        <v>174</v>
      </c>
      <c r="BD12" s="106" t="s">
        <v>181</v>
      </c>
      <c r="BE12" s="106" t="s">
        <v>264</v>
      </c>
      <c r="BF12" s="106" t="s">
        <v>182</v>
      </c>
      <c r="BG12" s="95" t="s">
        <v>176</v>
      </c>
      <c r="BH12" s="26" t="s">
        <v>177</v>
      </c>
    </row>
    <row r="13" spans="1:60" s="38" customFormat="1" ht="21" customHeight="1">
      <c r="A13" s="45"/>
      <c r="B13" s="119" t="s">
        <v>128</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45"/>
      <c r="AN13" s="45"/>
      <c r="AO13" s="45"/>
      <c r="AP13" s="45"/>
      <c r="AQ13" s="45"/>
      <c r="AR13" s="45"/>
      <c r="AS13" s="45"/>
      <c r="AT13" s="45"/>
      <c r="AU13" s="45"/>
      <c r="AV13" s="45"/>
      <c r="AW13" s="45"/>
      <c r="AX13" s="45"/>
      <c r="AY13" s="45"/>
      <c r="AZ13" s="45"/>
      <c r="BA13" s="101" t="s">
        <v>183</v>
      </c>
      <c r="BB13" s="103" t="s">
        <v>284</v>
      </c>
      <c r="BC13" s="103" t="s">
        <v>174</v>
      </c>
      <c r="BD13" s="103" t="s">
        <v>184</v>
      </c>
      <c r="BE13" s="103" t="s">
        <v>265</v>
      </c>
      <c r="BF13" s="103" t="s">
        <v>247</v>
      </c>
      <c r="BG13" s="94" t="s">
        <v>185</v>
      </c>
      <c r="BH13" s="38" t="s">
        <v>186</v>
      </c>
    </row>
    <row r="14" spans="1:60" ht="32.25" customHeight="1">
      <c r="A14" s="53"/>
      <c r="B14" s="244" t="s">
        <v>129</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53"/>
      <c r="AN14" s="53"/>
      <c r="AO14" s="53"/>
      <c r="AP14" s="53"/>
      <c r="AQ14" s="53"/>
      <c r="AR14" s="53"/>
      <c r="AS14" s="53"/>
      <c r="AT14" s="53"/>
      <c r="AU14" s="53"/>
      <c r="AV14" s="53"/>
      <c r="AW14" s="53"/>
      <c r="AX14" s="53"/>
      <c r="AY14" s="53"/>
      <c r="AZ14" s="53"/>
      <c r="BA14" s="104" t="s">
        <v>187</v>
      </c>
      <c r="BB14" s="106" t="s">
        <v>284</v>
      </c>
      <c r="BC14" s="106" t="s">
        <v>284</v>
      </c>
      <c r="BD14" s="106" t="s">
        <v>188</v>
      </c>
      <c r="BE14" s="106" t="s">
        <v>266</v>
      </c>
      <c r="BF14" s="106" t="s">
        <v>248</v>
      </c>
      <c r="BG14" s="96" t="s">
        <v>185</v>
      </c>
      <c r="BH14" s="26" t="s">
        <v>186</v>
      </c>
    </row>
    <row r="15" spans="1:60" s="38" customFormat="1" ht="49.5" customHeight="1">
      <c r="A15" s="45"/>
      <c r="B15" s="221" t="s">
        <v>108</v>
      </c>
      <c r="C15" s="221"/>
      <c r="D15" s="221"/>
      <c r="E15" s="221"/>
      <c r="F15" s="221"/>
      <c r="G15" s="144" t="s">
        <v>90</v>
      </c>
      <c r="H15" s="145"/>
      <c r="I15" s="145"/>
      <c r="J15" s="145"/>
      <c r="K15" s="145"/>
      <c r="L15" s="127" t="s">
        <v>86</v>
      </c>
      <c r="M15" s="128"/>
      <c r="N15" s="128"/>
      <c r="O15" s="128"/>
      <c r="P15" s="128"/>
      <c r="Q15" s="129"/>
      <c r="R15" s="223" t="s">
        <v>109</v>
      </c>
      <c r="S15" s="224"/>
      <c r="T15" s="224"/>
      <c r="U15" s="224"/>
      <c r="V15" s="224"/>
      <c r="W15" s="224"/>
      <c r="X15" s="225"/>
      <c r="Y15" s="127" t="s">
        <v>87</v>
      </c>
      <c r="Z15" s="128"/>
      <c r="AA15" s="128"/>
      <c r="AB15" s="128"/>
      <c r="AC15" s="129"/>
      <c r="AD15" s="127" t="s">
        <v>92</v>
      </c>
      <c r="AE15" s="128"/>
      <c r="AF15" s="128"/>
      <c r="AG15" s="129"/>
      <c r="AH15" s="221" t="s">
        <v>91</v>
      </c>
      <c r="AI15" s="221"/>
      <c r="AJ15" s="221"/>
      <c r="AK15" s="221"/>
      <c r="AL15" s="221"/>
      <c r="AM15" s="45"/>
      <c r="AN15" s="45"/>
      <c r="AO15" s="45"/>
      <c r="AP15" s="45"/>
      <c r="AQ15" s="45"/>
      <c r="AR15" s="45"/>
      <c r="AS15" s="45"/>
      <c r="AT15" s="45"/>
      <c r="AU15" s="45"/>
      <c r="AV15" s="45"/>
      <c r="AW15" s="45"/>
      <c r="AX15" s="45"/>
      <c r="AY15" s="45"/>
      <c r="AZ15" s="45"/>
      <c r="BA15" s="101" t="s">
        <v>189</v>
      </c>
      <c r="BB15" s="103" t="s">
        <v>285</v>
      </c>
      <c r="BC15" s="103" t="s">
        <v>190</v>
      </c>
      <c r="BD15" s="103" t="s">
        <v>191</v>
      </c>
      <c r="BE15" s="103" t="s">
        <v>267</v>
      </c>
      <c r="BF15" s="103" t="s">
        <v>192</v>
      </c>
      <c r="BG15" s="94" t="s">
        <v>193</v>
      </c>
      <c r="BH15" s="38" t="s">
        <v>194</v>
      </c>
    </row>
    <row r="16" spans="1:60" ht="30" customHeight="1">
      <c r="A16" s="53"/>
      <c r="B16" s="222"/>
      <c r="C16" s="222"/>
      <c r="D16" s="222"/>
      <c r="E16" s="222"/>
      <c r="F16" s="222"/>
      <c r="G16" s="116"/>
      <c r="H16" s="117"/>
      <c r="I16" s="117"/>
      <c r="J16" s="117"/>
      <c r="K16" s="117"/>
      <c r="L16" s="116"/>
      <c r="M16" s="117"/>
      <c r="N16" s="117"/>
      <c r="O16" s="117"/>
      <c r="P16" s="117"/>
      <c r="Q16" s="118"/>
      <c r="R16" s="116"/>
      <c r="S16" s="117"/>
      <c r="T16" s="117"/>
      <c r="U16" s="117"/>
      <c r="V16" s="117"/>
      <c r="W16" s="117"/>
      <c r="X16" s="118"/>
      <c r="Y16" s="116"/>
      <c r="Z16" s="117"/>
      <c r="AA16" s="117"/>
      <c r="AB16" s="117"/>
      <c r="AC16" s="118"/>
      <c r="AD16" s="116"/>
      <c r="AE16" s="117"/>
      <c r="AF16" s="117"/>
      <c r="AG16" s="118"/>
      <c r="AH16" s="222"/>
      <c r="AI16" s="222"/>
      <c r="AJ16" s="222"/>
      <c r="AK16" s="222"/>
      <c r="AL16" s="222"/>
      <c r="AM16" s="53"/>
      <c r="AN16" s="53"/>
      <c r="AO16" s="53"/>
      <c r="AP16" s="53"/>
      <c r="AQ16" s="53"/>
      <c r="AR16" s="53"/>
      <c r="AS16" s="53"/>
      <c r="AT16" s="53"/>
      <c r="AU16" s="53"/>
      <c r="AV16" s="53"/>
      <c r="AW16" s="53"/>
      <c r="AX16" s="53"/>
      <c r="AY16" s="53"/>
      <c r="AZ16" s="53"/>
      <c r="BA16" s="104" t="s">
        <v>195</v>
      </c>
      <c r="BB16" s="106" t="s">
        <v>285</v>
      </c>
      <c r="BC16" s="106" t="s">
        <v>190</v>
      </c>
      <c r="BD16" s="106" t="s">
        <v>196</v>
      </c>
      <c r="BE16" s="106" t="s">
        <v>268</v>
      </c>
      <c r="BF16" s="106" t="s">
        <v>197</v>
      </c>
      <c r="BG16" s="95" t="s">
        <v>193</v>
      </c>
      <c r="BH16" s="26" t="s">
        <v>194</v>
      </c>
    </row>
    <row r="17" spans="1:60" ht="30" customHeight="1">
      <c r="A17" s="53"/>
      <c r="B17" s="222"/>
      <c r="C17" s="222"/>
      <c r="D17" s="222"/>
      <c r="E17" s="222"/>
      <c r="F17" s="222"/>
      <c r="G17" s="116"/>
      <c r="H17" s="117"/>
      <c r="I17" s="117"/>
      <c r="J17" s="117"/>
      <c r="K17" s="117"/>
      <c r="L17" s="116"/>
      <c r="M17" s="117"/>
      <c r="N17" s="117"/>
      <c r="O17" s="117"/>
      <c r="P17" s="117"/>
      <c r="Q17" s="118"/>
      <c r="R17" s="116"/>
      <c r="S17" s="117"/>
      <c r="T17" s="117"/>
      <c r="U17" s="117"/>
      <c r="V17" s="117"/>
      <c r="W17" s="117"/>
      <c r="X17" s="118"/>
      <c r="Y17" s="116"/>
      <c r="Z17" s="117"/>
      <c r="AA17" s="117"/>
      <c r="AB17" s="117"/>
      <c r="AC17" s="118"/>
      <c r="AD17" s="116"/>
      <c r="AE17" s="117"/>
      <c r="AF17" s="117"/>
      <c r="AG17" s="118"/>
      <c r="AH17" s="222"/>
      <c r="AI17" s="222"/>
      <c r="AJ17" s="222"/>
      <c r="AK17" s="222"/>
      <c r="AL17" s="222"/>
      <c r="AM17" s="53"/>
      <c r="AN17" s="53"/>
      <c r="AO17" s="53"/>
      <c r="AP17" s="53"/>
      <c r="AQ17" s="53"/>
      <c r="AR17" s="53"/>
      <c r="AS17" s="53"/>
      <c r="AT17" s="53"/>
      <c r="AU17" s="53"/>
      <c r="AV17" s="53"/>
      <c r="AW17" s="53"/>
      <c r="AX17" s="53"/>
      <c r="AY17" s="53"/>
      <c r="AZ17" s="53"/>
      <c r="BA17" s="101" t="s">
        <v>198</v>
      </c>
      <c r="BB17" s="103" t="s">
        <v>285</v>
      </c>
      <c r="BC17" s="103" t="s">
        <v>190</v>
      </c>
      <c r="BD17" s="103" t="s">
        <v>199</v>
      </c>
      <c r="BE17" s="103" t="s">
        <v>269</v>
      </c>
      <c r="BF17" s="103" t="s">
        <v>200</v>
      </c>
      <c r="BG17" s="94" t="s">
        <v>193</v>
      </c>
      <c r="BH17" s="26" t="s">
        <v>194</v>
      </c>
    </row>
    <row r="18" spans="1:60" s="38" customFormat="1" ht="45.75" customHeight="1">
      <c r="A18" s="45"/>
      <c r="B18" s="120" t="s">
        <v>103</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2"/>
      <c r="AH18" s="230"/>
      <c r="AI18" s="230"/>
      <c r="AJ18" s="230"/>
      <c r="AK18" s="230"/>
      <c r="AL18" s="230"/>
      <c r="AM18" s="45"/>
      <c r="AN18" s="45"/>
      <c r="AO18" s="45"/>
      <c r="AP18" s="45"/>
      <c r="AQ18" s="45"/>
      <c r="AR18" s="45"/>
      <c r="AS18" s="45"/>
      <c r="AT18" s="45"/>
      <c r="AU18" s="45"/>
      <c r="AV18" s="45"/>
      <c r="AW18" s="45"/>
      <c r="AX18" s="45"/>
      <c r="AY18" s="45"/>
      <c r="AZ18" s="45"/>
      <c r="BA18" s="104" t="s">
        <v>85</v>
      </c>
      <c r="BB18" s="106" t="s">
        <v>286</v>
      </c>
      <c r="BC18" s="106" t="s">
        <v>201</v>
      </c>
      <c r="BD18" s="106" t="s">
        <v>202</v>
      </c>
      <c r="BE18" s="106" t="s">
        <v>270</v>
      </c>
      <c r="BF18" s="106" t="s">
        <v>203</v>
      </c>
      <c r="BG18" s="95" t="s">
        <v>23</v>
      </c>
      <c r="BH18" s="38" t="s">
        <v>204</v>
      </c>
    </row>
    <row r="19" spans="1:60" s="38" customFormat="1" ht="39.75" customHeight="1">
      <c r="A19" s="45"/>
      <c r="B19" s="236" t="s">
        <v>107</v>
      </c>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45"/>
      <c r="AN19" s="45"/>
      <c r="AO19" s="45"/>
      <c r="AP19" s="45"/>
      <c r="AQ19" s="45"/>
      <c r="AR19" s="45"/>
      <c r="AS19" s="45"/>
      <c r="AT19" s="45"/>
      <c r="AU19" s="45"/>
      <c r="AV19" s="45"/>
      <c r="AW19" s="45"/>
      <c r="AX19" s="45"/>
      <c r="AY19" s="45"/>
      <c r="AZ19" s="45"/>
      <c r="BA19" s="101" t="s">
        <v>205</v>
      </c>
      <c r="BB19" s="103" t="s">
        <v>286</v>
      </c>
      <c r="BC19" s="103" t="s">
        <v>201</v>
      </c>
      <c r="BD19" s="103" t="s">
        <v>206</v>
      </c>
      <c r="BE19" s="103" t="s">
        <v>271</v>
      </c>
      <c r="BF19" s="103" t="s">
        <v>207</v>
      </c>
      <c r="BG19" s="94" t="s">
        <v>23</v>
      </c>
      <c r="BH19" s="38" t="s">
        <v>204</v>
      </c>
    </row>
    <row r="20" spans="1:60" ht="39.75" customHeight="1">
      <c r="A20" s="53"/>
      <c r="B20" s="250" t="s">
        <v>238</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53"/>
      <c r="AN20" s="53"/>
      <c r="AO20" s="53"/>
      <c r="AP20" s="53"/>
      <c r="AQ20" s="53"/>
      <c r="AR20" s="53"/>
      <c r="AS20" s="53"/>
      <c r="AT20" s="53"/>
      <c r="AU20" s="53"/>
      <c r="AV20" s="53"/>
      <c r="AW20" s="53"/>
      <c r="AX20" s="53"/>
      <c r="AY20" s="53"/>
      <c r="AZ20" s="53"/>
      <c r="BA20" s="104" t="s">
        <v>208</v>
      </c>
      <c r="BB20" s="106" t="s">
        <v>286</v>
      </c>
      <c r="BC20" s="106" t="s">
        <v>201</v>
      </c>
      <c r="BD20" s="106" t="s">
        <v>272</v>
      </c>
      <c r="BE20" s="106" t="s">
        <v>273</v>
      </c>
      <c r="BF20" s="106" t="s">
        <v>274</v>
      </c>
      <c r="BG20" s="95" t="s">
        <v>23</v>
      </c>
      <c r="BH20" s="26" t="s">
        <v>204</v>
      </c>
    </row>
    <row r="21" spans="1:60" s="38" customFormat="1" ht="21" customHeight="1">
      <c r="A21" s="45"/>
      <c r="B21" s="130" t="s">
        <v>104</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45"/>
      <c r="AN21" s="45"/>
      <c r="AO21" s="45"/>
      <c r="AP21" s="45"/>
      <c r="AQ21" s="45"/>
      <c r="AR21" s="45"/>
      <c r="AS21" s="45"/>
      <c r="AT21" s="45"/>
      <c r="AU21" s="45"/>
      <c r="AV21" s="45"/>
      <c r="AW21" s="45"/>
      <c r="AX21" s="45"/>
      <c r="AY21" s="45"/>
      <c r="AZ21" s="45"/>
      <c r="BA21" s="101" t="s">
        <v>209</v>
      </c>
      <c r="BB21" s="103" t="s">
        <v>287</v>
      </c>
      <c r="BC21" s="103" t="s">
        <v>210</v>
      </c>
      <c r="BD21" s="103" t="s">
        <v>211</v>
      </c>
      <c r="BE21" s="103" t="s">
        <v>275</v>
      </c>
      <c r="BF21" s="103" t="s">
        <v>212</v>
      </c>
      <c r="BG21" s="94" t="s">
        <v>23</v>
      </c>
      <c r="BH21" s="38" t="s">
        <v>213</v>
      </c>
    </row>
    <row r="22" spans="1:60" ht="20.25" customHeight="1">
      <c r="A22" s="53"/>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53"/>
      <c r="AN22" s="53"/>
      <c r="AO22" s="53"/>
      <c r="AP22" s="53"/>
      <c r="AQ22" s="53"/>
      <c r="AR22" s="53"/>
      <c r="AS22" s="53"/>
      <c r="AT22" s="53"/>
      <c r="AU22" s="53"/>
      <c r="AV22" s="53"/>
      <c r="AW22" s="53"/>
      <c r="AX22" s="53"/>
      <c r="AY22" s="53"/>
      <c r="AZ22" s="53"/>
      <c r="BA22" s="104" t="s">
        <v>214</v>
      </c>
      <c r="BB22" s="106" t="s">
        <v>287</v>
      </c>
      <c r="BC22" s="106" t="s">
        <v>210</v>
      </c>
      <c r="BD22" s="106" t="s">
        <v>215</v>
      </c>
      <c r="BE22" s="106" t="s">
        <v>276</v>
      </c>
      <c r="BF22" s="106" t="s">
        <v>216</v>
      </c>
      <c r="BG22" s="95" t="s">
        <v>23</v>
      </c>
      <c r="BH22" s="26" t="s">
        <v>213</v>
      </c>
    </row>
    <row r="23" spans="1:60" s="38" customFormat="1" ht="13.5" customHeight="1">
      <c r="A23" s="45"/>
      <c r="B23" s="235" t="s">
        <v>88</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45"/>
      <c r="AN23" s="45"/>
      <c r="AO23" s="45"/>
      <c r="AP23" s="45"/>
      <c r="AQ23" s="45"/>
      <c r="AR23" s="45"/>
      <c r="AS23" s="45"/>
      <c r="AT23" s="45"/>
      <c r="AU23" s="45"/>
      <c r="AV23" s="45"/>
      <c r="AW23" s="45"/>
      <c r="AX23" s="45"/>
      <c r="AY23" s="45"/>
      <c r="AZ23" s="45"/>
      <c r="BA23" s="101" t="s">
        <v>217</v>
      </c>
      <c r="BB23" s="107" t="s">
        <v>288</v>
      </c>
      <c r="BC23" s="103" t="s">
        <v>219</v>
      </c>
      <c r="BD23" s="103" t="s">
        <v>220</v>
      </c>
      <c r="BE23" s="103" t="s">
        <v>277</v>
      </c>
      <c r="BF23" s="103" t="s">
        <v>221</v>
      </c>
      <c r="BG23" s="94" t="s">
        <v>222</v>
      </c>
      <c r="BH23" s="38" t="s">
        <v>223</v>
      </c>
    </row>
    <row r="24" spans="1:60" s="38" customFormat="1" ht="19.5" customHeight="1">
      <c r="A24" s="45"/>
      <c r="B24" s="125" t="s">
        <v>94</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45"/>
      <c r="AL24" s="45"/>
      <c r="AM24" s="45"/>
      <c r="AN24" s="45"/>
      <c r="AO24" s="45"/>
      <c r="AP24" s="45"/>
      <c r="AQ24" s="45"/>
      <c r="AR24" s="45"/>
      <c r="AS24" s="45"/>
      <c r="AT24" s="45"/>
      <c r="AU24" s="45"/>
      <c r="AV24" s="45"/>
      <c r="AW24" s="45"/>
      <c r="AX24" s="45"/>
      <c r="AY24" s="45"/>
      <c r="AZ24" s="45"/>
      <c r="BA24" s="104" t="s">
        <v>224</v>
      </c>
      <c r="BB24" s="106" t="s">
        <v>218</v>
      </c>
      <c r="BC24" s="106" t="s">
        <v>219</v>
      </c>
      <c r="BD24" s="106" t="s">
        <v>225</v>
      </c>
      <c r="BE24" s="106" t="s">
        <v>278</v>
      </c>
      <c r="BF24" s="106" t="s">
        <v>226</v>
      </c>
      <c r="BG24" s="95" t="s">
        <v>222</v>
      </c>
      <c r="BH24" s="38" t="s">
        <v>223</v>
      </c>
    </row>
    <row r="25" spans="1:60" ht="19.5" customHeight="1">
      <c r="A25" s="53"/>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53"/>
      <c r="AN25" s="53"/>
      <c r="AO25" s="53"/>
      <c r="AP25" s="53"/>
      <c r="AQ25" s="53"/>
      <c r="AR25" s="53"/>
      <c r="AS25" s="53"/>
      <c r="AT25" s="53"/>
      <c r="AU25" s="53"/>
      <c r="AV25" s="53"/>
      <c r="AW25" s="53"/>
      <c r="AX25" s="53"/>
      <c r="AY25" s="53"/>
      <c r="AZ25" s="53"/>
      <c r="BA25" s="101" t="s">
        <v>227</v>
      </c>
      <c r="BB25" s="103" t="s">
        <v>218</v>
      </c>
      <c r="BC25" s="103" t="s">
        <v>219</v>
      </c>
      <c r="BD25" s="103" t="s">
        <v>228</v>
      </c>
      <c r="BE25" s="103" t="s">
        <v>279</v>
      </c>
      <c r="BF25" s="103" t="s">
        <v>229</v>
      </c>
      <c r="BG25" s="94" t="s">
        <v>222</v>
      </c>
      <c r="BH25" s="26" t="s">
        <v>223</v>
      </c>
    </row>
    <row r="26" spans="1:60" s="38" customFormat="1" ht="20.25" customHeight="1">
      <c r="A26" s="45"/>
      <c r="B26" s="125" t="s">
        <v>93</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45"/>
      <c r="AN26" s="45"/>
      <c r="AO26" s="45"/>
      <c r="AP26" s="45"/>
      <c r="AQ26" s="45"/>
      <c r="AR26" s="45"/>
      <c r="AS26" s="45"/>
      <c r="AT26" s="45"/>
      <c r="AU26" s="45"/>
      <c r="AV26" s="45"/>
      <c r="AW26" s="45"/>
      <c r="AX26" s="45"/>
      <c r="AY26" s="45"/>
      <c r="AZ26" s="45"/>
      <c r="BA26" s="104" t="s">
        <v>230</v>
      </c>
      <c r="BB26" s="106" t="s">
        <v>231</v>
      </c>
      <c r="BC26" s="106" t="s">
        <v>232</v>
      </c>
      <c r="BD26" s="106" t="s">
        <v>233</v>
      </c>
      <c r="BE26" s="106" t="s">
        <v>280</v>
      </c>
      <c r="BF26" s="106" t="s">
        <v>249</v>
      </c>
      <c r="BG26" s="95" t="s">
        <v>234</v>
      </c>
      <c r="BH26" s="38" t="s">
        <v>235</v>
      </c>
    </row>
    <row r="27" spans="1:60" ht="18" customHeight="1" thickBot="1">
      <c r="A27" s="5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53"/>
      <c r="AN27" s="53"/>
      <c r="AO27" s="53"/>
      <c r="AP27" s="53"/>
      <c r="AQ27" s="53"/>
      <c r="AR27" s="53"/>
      <c r="AS27" s="53"/>
      <c r="AT27" s="53"/>
      <c r="AU27" s="53"/>
      <c r="AV27" s="53"/>
      <c r="AW27" s="53"/>
      <c r="AX27" s="53"/>
      <c r="AY27" s="53"/>
      <c r="AZ27" s="53"/>
      <c r="BA27" s="108" t="s">
        <v>236</v>
      </c>
      <c r="BB27" s="109" t="s">
        <v>231</v>
      </c>
      <c r="BC27" s="109" t="s">
        <v>232</v>
      </c>
      <c r="BD27" s="109" t="s">
        <v>237</v>
      </c>
      <c r="BE27" s="109" t="s">
        <v>281</v>
      </c>
      <c r="BF27" s="109" t="s">
        <v>250</v>
      </c>
      <c r="BG27" s="97" t="s">
        <v>234</v>
      </c>
      <c r="BH27" s="26" t="s">
        <v>235</v>
      </c>
    </row>
    <row r="28" spans="1:52" s="38" customFormat="1" ht="13.5" customHeight="1">
      <c r="A28" s="45"/>
      <c r="B28" s="126" t="s">
        <v>80</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45"/>
      <c r="AN28" s="45"/>
      <c r="AO28" s="45"/>
      <c r="AP28" s="45"/>
      <c r="AQ28" s="45"/>
      <c r="AR28" s="45"/>
      <c r="AS28" s="45"/>
      <c r="AT28" s="45"/>
      <c r="AU28" s="45"/>
      <c r="AV28" s="45"/>
      <c r="AW28" s="45"/>
      <c r="AX28" s="45"/>
      <c r="AY28" s="45"/>
      <c r="AZ28" s="45"/>
    </row>
    <row r="29" spans="1:52" s="38" customFormat="1" ht="19.5">
      <c r="A29" s="45"/>
      <c r="B29" s="124" t="s">
        <v>81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45"/>
      <c r="AL29" s="45"/>
      <c r="AM29" s="45"/>
      <c r="AN29" s="45"/>
      <c r="AO29" s="45"/>
      <c r="AP29" s="45"/>
      <c r="AQ29" s="45"/>
      <c r="AR29" s="45"/>
      <c r="AS29" s="45"/>
      <c r="AT29" s="45"/>
      <c r="AU29" s="45"/>
      <c r="AV29" s="45"/>
      <c r="AW29" s="45"/>
      <c r="AX29" s="45"/>
      <c r="AY29" s="45"/>
      <c r="AZ29" s="45"/>
    </row>
    <row r="30" spans="1:52" s="38" customFormat="1" ht="1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82"/>
      <c r="AN30" s="45"/>
      <c r="AO30" s="45"/>
      <c r="AP30" s="45"/>
      <c r="AQ30" s="45"/>
      <c r="AR30" s="45"/>
      <c r="AS30" s="45"/>
      <c r="AT30" s="45"/>
      <c r="AU30" s="45"/>
      <c r="AV30" s="45"/>
      <c r="AW30" s="45"/>
      <c r="AX30" s="45"/>
      <c r="AY30" s="45"/>
      <c r="AZ30" s="45"/>
    </row>
    <row r="31" spans="1:52" s="38" customFormat="1" ht="19.5">
      <c r="A31" s="45"/>
      <c r="B31" s="142" t="s">
        <v>82</v>
      </c>
      <c r="C31" s="142"/>
      <c r="D31" s="142"/>
      <c r="E31" s="142"/>
      <c r="F31" s="142"/>
      <c r="G31" s="142"/>
      <c r="H31" s="142"/>
      <c r="I31" s="131"/>
      <c r="J31" s="131"/>
      <c r="K31" s="131"/>
      <c r="L31" s="131"/>
      <c r="M31" s="131"/>
      <c r="N31" s="131"/>
      <c r="O31" s="131"/>
      <c r="P31" s="131"/>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45"/>
      <c r="AN31" s="45"/>
      <c r="AO31" s="45"/>
      <c r="AP31" s="45"/>
      <c r="AQ31" s="45"/>
      <c r="AR31" s="45"/>
      <c r="AS31" s="45"/>
      <c r="AT31" s="45"/>
      <c r="AU31" s="45"/>
      <c r="AV31" s="45"/>
      <c r="AW31" s="45"/>
      <c r="AX31" s="45"/>
      <c r="AY31" s="45"/>
      <c r="AZ31" s="45"/>
    </row>
    <row r="32" spans="1:52" s="38" customFormat="1" ht="15">
      <c r="A32" s="45"/>
      <c r="B32" s="45"/>
      <c r="C32" s="45"/>
      <c r="D32" s="45"/>
      <c r="E32" s="45"/>
      <c r="F32" s="45"/>
      <c r="G32" s="45"/>
      <c r="H32" s="45"/>
      <c r="I32" s="45"/>
      <c r="J32" s="50" t="s">
        <v>11</v>
      </c>
      <c r="K32" s="45"/>
      <c r="L32" s="45"/>
      <c r="M32" s="45"/>
      <c r="N32" s="45"/>
      <c r="O32" s="45"/>
      <c r="P32" s="45"/>
      <c r="Q32" s="53"/>
      <c r="R32" s="53"/>
      <c r="S32" s="53"/>
      <c r="T32" s="53"/>
      <c r="U32" s="53"/>
      <c r="V32" s="53"/>
      <c r="W32" s="53"/>
      <c r="X32" s="53"/>
      <c r="Y32" s="53"/>
      <c r="Z32" s="53"/>
      <c r="AA32" s="53"/>
      <c r="AB32" s="53"/>
      <c r="AC32" s="53"/>
      <c r="AD32" s="53"/>
      <c r="AE32" s="53"/>
      <c r="AF32" s="53"/>
      <c r="AG32" s="53"/>
      <c r="AH32" s="53"/>
      <c r="AI32" s="53"/>
      <c r="AJ32" s="53"/>
      <c r="AK32" s="53"/>
      <c r="AL32" s="53"/>
      <c r="AM32" s="45"/>
      <c r="AN32" s="45"/>
      <c r="AO32" s="45"/>
      <c r="AP32" s="45"/>
      <c r="AQ32" s="45"/>
      <c r="AR32" s="45"/>
      <c r="AS32" s="45"/>
      <c r="AT32" s="45"/>
      <c r="AU32" s="45"/>
      <c r="AV32" s="45"/>
      <c r="AW32" s="45"/>
      <c r="AX32" s="45"/>
      <c r="AY32" s="45"/>
      <c r="AZ32" s="45"/>
    </row>
    <row r="33" spans="1:53" s="38" customFormat="1" ht="19.5">
      <c r="A33" s="45"/>
      <c r="B33" s="142" t="s">
        <v>83</v>
      </c>
      <c r="C33" s="142"/>
      <c r="D33" s="142"/>
      <c r="E33" s="142"/>
      <c r="F33" s="142"/>
      <c r="G33" s="142"/>
      <c r="H33" s="142"/>
      <c r="I33" s="131"/>
      <c r="J33" s="131"/>
      <c r="K33" s="131"/>
      <c r="L33" s="131"/>
      <c r="M33" s="131"/>
      <c r="N33" s="131"/>
      <c r="O33" s="131"/>
      <c r="P33" s="131"/>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45"/>
      <c r="AN33" s="45"/>
      <c r="AO33" s="45"/>
      <c r="AP33" s="45"/>
      <c r="AQ33" s="45"/>
      <c r="AR33" s="45"/>
      <c r="AS33" s="45"/>
      <c r="AT33" s="45"/>
      <c r="AU33" s="45"/>
      <c r="AV33" s="45"/>
      <c r="AW33" s="45"/>
      <c r="AX33" s="45"/>
      <c r="AY33" s="45"/>
      <c r="AZ33" s="45"/>
      <c r="BA33" s="38" t="s">
        <v>130</v>
      </c>
    </row>
    <row r="34" spans="1:53" s="38" customFormat="1" ht="15">
      <c r="A34" s="45"/>
      <c r="B34" s="45"/>
      <c r="C34" s="45"/>
      <c r="D34" s="45"/>
      <c r="E34" s="45"/>
      <c r="F34" s="45"/>
      <c r="G34" s="45"/>
      <c r="H34" s="45"/>
      <c r="I34" s="49"/>
      <c r="J34" s="50" t="s">
        <v>11</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38" t="s">
        <v>131</v>
      </c>
    </row>
    <row r="35" spans="1:52" s="38" customFormat="1" ht="5.25" customHeight="1">
      <c r="A35" s="8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row>
    <row r="36" spans="1:53" s="38" customFormat="1" ht="5.25" customHeight="1">
      <c r="A36" s="82"/>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38" t="s">
        <v>95</v>
      </c>
    </row>
    <row r="37" spans="1:53" s="38" customFormat="1" ht="16.5" customHeight="1">
      <c r="A37" s="36"/>
      <c r="B37" s="36"/>
      <c r="C37" s="36"/>
      <c r="D37" s="36"/>
      <c r="E37" s="36"/>
      <c r="F37" s="36"/>
      <c r="G37" s="36"/>
      <c r="H37" s="36"/>
      <c r="I37" s="36"/>
      <c r="J37" s="36"/>
      <c r="K37" s="36"/>
      <c r="L37" s="36"/>
      <c r="M37" s="36"/>
      <c r="N37" s="36"/>
      <c r="O37" s="36"/>
      <c r="P37" s="132" t="s">
        <v>49</v>
      </c>
      <c r="Q37" s="132"/>
      <c r="R37" s="132"/>
      <c r="S37" s="132"/>
      <c r="T37" s="132"/>
      <c r="U37" s="132"/>
      <c r="V37" s="133" t="s">
        <v>110</v>
      </c>
      <c r="W37" s="133"/>
      <c r="X37" s="133"/>
      <c r="Y37" s="133"/>
      <c r="Z37" s="133"/>
      <c r="AA37" s="133"/>
      <c r="AB37" s="133"/>
      <c r="AC37" s="133"/>
      <c r="AD37" s="37"/>
      <c r="AE37" s="37"/>
      <c r="AF37" s="37"/>
      <c r="AG37" s="37"/>
      <c r="AH37" s="37"/>
      <c r="AI37" s="37"/>
      <c r="AJ37" s="37"/>
      <c r="AK37" s="37"/>
      <c r="AL37" s="37"/>
      <c r="AM37" s="37"/>
      <c r="AN37" s="45"/>
      <c r="AO37" s="45"/>
      <c r="AP37" s="45"/>
      <c r="AQ37" s="45"/>
      <c r="AR37" s="45"/>
      <c r="AS37" s="45"/>
      <c r="AT37" s="45"/>
      <c r="AU37" s="45"/>
      <c r="AV37" s="45"/>
      <c r="AW37" s="45"/>
      <c r="AX37" s="45"/>
      <c r="AY37" s="45"/>
      <c r="AZ37" s="45"/>
      <c r="BA37" s="38" t="s">
        <v>96</v>
      </c>
    </row>
    <row r="38" spans="1:52" s="38" customFormat="1" ht="13.5" customHeight="1">
      <c r="A38" s="237" t="s">
        <v>240</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45"/>
      <c r="AO38" s="45"/>
      <c r="AP38" s="45"/>
      <c r="AQ38" s="45"/>
      <c r="AR38" s="45"/>
      <c r="AS38" s="45"/>
      <c r="AT38" s="45"/>
      <c r="AU38" s="45"/>
      <c r="AV38" s="45"/>
      <c r="AW38" s="45"/>
      <c r="AX38" s="45"/>
      <c r="AY38" s="45"/>
      <c r="AZ38" s="45"/>
    </row>
    <row r="39" spans="1:52" s="38" customFormat="1" ht="16.5" customHeight="1">
      <c r="A39" s="231" t="str">
        <f>VLOOKUP($W$6,$BA$2:$BG$30,7,0)</f>
        <v>г.Брест</v>
      </c>
      <c r="B39" s="231"/>
      <c r="C39" s="231"/>
      <c r="D39" s="231"/>
      <c r="E39" s="231"/>
      <c r="F39" s="231"/>
      <c r="G39" s="231"/>
      <c r="H39" s="231"/>
      <c r="I39" s="51"/>
      <c r="J39" s="51"/>
      <c r="K39" s="51"/>
      <c r="L39" s="51"/>
      <c r="M39" s="51"/>
      <c r="N39" s="51"/>
      <c r="O39" s="51"/>
      <c r="P39" s="51"/>
      <c r="Q39" s="51"/>
      <c r="R39" s="51"/>
      <c r="S39" s="51"/>
      <c r="T39" s="51"/>
      <c r="U39" s="51"/>
      <c r="V39" s="51"/>
      <c r="W39" s="51"/>
      <c r="X39" s="51"/>
      <c r="Y39" s="51"/>
      <c r="Z39" s="51"/>
      <c r="AA39" s="66"/>
      <c r="AB39" s="66"/>
      <c r="AC39" s="66"/>
      <c r="AD39" s="239"/>
      <c r="AE39" s="239"/>
      <c r="AF39" s="239"/>
      <c r="AG39" s="239"/>
      <c r="AH39" s="239"/>
      <c r="AI39" s="239"/>
      <c r="AJ39" s="233" t="s">
        <v>63</v>
      </c>
      <c r="AK39" s="234"/>
      <c r="AL39" s="234"/>
      <c r="AM39" s="23"/>
      <c r="AN39" s="45"/>
      <c r="AO39" s="45"/>
      <c r="AP39" s="45"/>
      <c r="AQ39" s="45"/>
      <c r="AR39" s="45"/>
      <c r="AS39" s="45"/>
      <c r="AT39" s="45"/>
      <c r="AU39" s="45"/>
      <c r="AV39" s="45"/>
      <c r="AW39" s="45"/>
      <c r="AX39" s="45"/>
      <c r="AY39" s="45"/>
      <c r="AZ39" s="45"/>
    </row>
    <row r="40" spans="1:52" s="38" customFormat="1" ht="26.25" customHeight="1">
      <c r="A40" s="246" t="s">
        <v>132</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3"/>
      <c r="AN40" s="45"/>
      <c r="AO40" s="45"/>
      <c r="AP40" s="45"/>
      <c r="AQ40" s="45"/>
      <c r="AR40" s="45"/>
      <c r="AS40" s="45"/>
      <c r="AT40" s="45"/>
      <c r="AU40" s="45"/>
      <c r="AV40" s="45"/>
      <c r="AW40" s="45"/>
      <c r="AX40" s="45"/>
      <c r="AY40" s="45"/>
      <c r="AZ40" s="45"/>
    </row>
    <row r="41" spans="1:52" s="38" customFormat="1" ht="27" customHeight="1">
      <c r="A41" s="247" t="str">
        <f>VLOOKUP($W$6,$BA$2:$BG$30,4,0)</f>
        <v>начальника Брестского областного управления Госпромнадзора Калишука Игоря Геннадьевича, </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3"/>
      <c r="AN41" s="45"/>
      <c r="AO41" s="45"/>
      <c r="AP41" s="45"/>
      <c r="AQ41" s="45"/>
      <c r="AR41" s="45"/>
      <c r="AS41" s="45"/>
      <c r="AT41" s="45"/>
      <c r="AU41" s="45"/>
      <c r="AV41" s="45"/>
      <c r="AW41" s="45"/>
      <c r="AX41" s="45"/>
      <c r="AY41" s="45"/>
      <c r="AZ41" s="45"/>
    </row>
    <row r="42" spans="1:53" s="38" customFormat="1" ht="14.25" customHeight="1">
      <c r="A42" s="248" t="s">
        <v>133</v>
      </c>
      <c r="B42" s="248"/>
      <c r="C42" s="248"/>
      <c r="D42" s="248"/>
      <c r="E42" s="248"/>
      <c r="F42" s="248"/>
      <c r="G42" s="248"/>
      <c r="H42" s="248"/>
      <c r="I42" s="248"/>
      <c r="J42" s="248"/>
      <c r="K42" s="248"/>
      <c r="L42" s="248"/>
      <c r="M42" s="248"/>
      <c r="N42" s="248"/>
      <c r="O42" s="248"/>
      <c r="P42" s="247" t="str">
        <f>VLOOKUP($W$6,$BA$2:$BG$30,5,0)</f>
        <v>20.03.2024 г. № 43-03/2024</v>
      </c>
      <c r="Q42" s="247"/>
      <c r="R42" s="247"/>
      <c r="S42" s="247"/>
      <c r="T42" s="247"/>
      <c r="U42" s="247"/>
      <c r="V42" s="247"/>
      <c r="W42" s="247"/>
      <c r="X42" s="247"/>
      <c r="Y42" s="247"/>
      <c r="Z42" s="247"/>
      <c r="AA42" s="246" t="s">
        <v>134</v>
      </c>
      <c r="AB42" s="246"/>
      <c r="AC42" s="246"/>
      <c r="AD42" s="246"/>
      <c r="AE42" s="246"/>
      <c r="AF42" s="246"/>
      <c r="AG42" s="246"/>
      <c r="AH42" s="246"/>
      <c r="AI42" s="246"/>
      <c r="AJ42" s="246"/>
      <c r="AK42" s="246"/>
      <c r="AL42" s="246"/>
      <c r="AM42" s="23"/>
      <c r="AN42" s="45"/>
      <c r="AO42" s="45"/>
      <c r="AP42" s="45"/>
      <c r="AQ42" s="45"/>
      <c r="AR42" s="45"/>
      <c r="AS42" s="45"/>
      <c r="AT42" s="45"/>
      <c r="AU42" s="45"/>
      <c r="AV42" s="45"/>
      <c r="AW42" s="45"/>
      <c r="AX42" s="45"/>
      <c r="AY42" s="45"/>
      <c r="AZ42" s="45"/>
      <c r="BA42" s="81"/>
    </row>
    <row r="43" spans="1:53" ht="18"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7"/>
      <c r="AN43" s="53"/>
      <c r="AO43" s="53"/>
      <c r="AP43" s="53"/>
      <c r="AQ43" s="53"/>
      <c r="AR43" s="53"/>
      <c r="AS43" s="53"/>
      <c r="AT43" s="53"/>
      <c r="AU43" s="53"/>
      <c r="AV43" s="53"/>
      <c r="AW43" s="53"/>
      <c r="AX43" s="53"/>
      <c r="AY43" s="53"/>
      <c r="AZ43" s="53"/>
      <c r="BA43" s="52"/>
    </row>
    <row r="44" spans="1:52" s="38" customFormat="1" ht="12.75" customHeight="1">
      <c r="A44" s="199" t="s">
        <v>245</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92"/>
      <c r="AM44" s="23"/>
      <c r="AN44" s="45"/>
      <c r="AO44" s="45"/>
      <c r="AP44" s="45"/>
      <c r="AQ44" s="45"/>
      <c r="AR44" s="45"/>
      <c r="AS44" s="45"/>
      <c r="AT44" s="45"/>
      <c r="AU44" s="45"/>
      <c r="AV44" s="45"/>
      <c r="AW44" s="45"/>
      <c r="AX44" s="45"/>
      <c r="AY44" s="45"/>
      <c r="AZ44" s="45"/>
    </row>
    <row r="45" spans="1:52" s="38" customFormat="1" ht="15.75" customHeight="1">
      <c r="A45" s="194" t="s">
        <v>24</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23"/>
      <c r="AN45" s="45"/>
      <c r="AO45" s="45"/>
      <c r="AP45" s="45"/>
      <c r="AQ45" s="45"/>
      <c r="AR45" s="45"/>
      <c r="AS45" s="45"/>
      <c r="AT45" s="45"/>
      <c r="AU45" s="45"/>
      <c r="AV45" s="45"/>
      <c r="AW45" s="45"/>
      <c r="AX45" s="45"/>
      <c r="AY45" s="45"/>
      <c r="AZ45" s="45"/>
    </row>
    <row r="46" spans="1:53" ht="18.75" customHeight="1">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7"/>
      <c r="AN46" s="53"/>
      <c r="AO46" s="53"/>
      <c r="AP46" s="53"/>
      <c r="AQ46" s="53"/>
      <c r="AR46" s="53"/>
      <c r="AS46" s="53"/>
      <c r="AT46" s="53"/>
      <c r="AU46" s="53"/>
      <c r="AV46" s="53"/>
      <c r="AW46" s="53"/>
      <c r="AX46" s="53"/>
      <c r="AY46" s="53"/>
      <c r="AZ46" s="53"/>
      <c r="BA46" s="28"/>
    </row>
    <row r="47" spans="1:52" s="54" customFormat="1" ht="8.25" customHeight="1">
      <c r="A47" s="206" t="s">
        <v>45</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3"/>
      <c r="AN47" s="45"/>
      <c r="AO47" s="45"/>
      <c r="AP47" s="45"/>
      <c r="AQ47" s="45"/>
      <c r="AR47" s="45"/>
      <c r="AS47" s="45"/>
      <c r="AT47" s="45"/>
      <c r="AU47" s="45"/>
      <c r="AV47" s="45"/>
      <c r="AW47" s="45"/>
      <c r="AX47" s="45"/>
      <c r="AY47" s="45"/>
      <c r="AZ47" s="45"/>
    </row>
    <row r="48" spans="1:52" s="54" customFormat="1" ht="15" customHeight="1">
      <c r="A48" s="114" t="s">
        <v>39</v>
      </c>
      <c r="B48" s="114"/>
      <c r="C48" s="114"/>
      <c r="D48" s="114"/>
      <c r="E48" s="114"/>
      <c r="F48" s="114"/>
      <c r="G48" s="114"/>
      <c r="H48" s="114"/>
      <c r="I48" s="114"/>
      <c r="J48" s="114"/>
      <c r="K48" s="114"/>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23"/>
      <c r="AN48" s="45"/>
      <c r="AO48" s="45"/>
      <c r="AP48" s="45"/>
      <c r="AQ48" s="45"/>
      <c r="AR48" s="45"/>
      <c r="AS48" s="45"/>
      <c r="AT48" s="45"/>
      <c r="AU48" s="45"/>
      <c r="AV48" s="45"/>
      <c r="AW48" s="45"/>
      <c r="AX48" s="45"/>
      <c r="AY48" s="45"/>
      <c r="AZ48" s="45"/>
    </row>
    <row r="49" spans="1:52" s="54" customFormat="1" ht="8.25" customHeight="1">
      <c r="A49" s="203" t="s">
        <v>46</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3"/>
      <c r="AN49" s="45"/>
      <c r="AO49" s="45"/>
      <c r="AP49" s="45"/>
      <c r="AQ49" s="45"/>
      <c r="AR49" s="45"/>
      <c r="AS49" s="45"/>
      <c r="AT49" s="45"/>
      <c r="AU49" s="45"/>
      <c r="AV49" s="45"/>
      <c r="AW49" s="45"/>
      <c r="AX49" s="45"/>
      <c r="AY49" s="45"/>
      <c r="AZ49" s="45"/>
    </row>
    <row r="50" spans="1:52" s="54" customFormat="1" ht="12" customHeight="1">
      <c r="A50" s="111" t="s">
        <v>44</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23"/>
      <c r="AN50" s="45"/>
      <c r="AO50" s="45"/>
      <c r="AP50" s="45"/>
      <c r="AQ50" s="45"/>
      <c r="AR50" s="45"/>
      <c r="AS50" s="45"/>
      <c r="AT50" s="45"/>
      <c r="AU50" s="45"/>
      <c r="AV50" s="45"/>
      <c r="AW50" s="45"/>
      <c r="AX50" s="45"/>
      <c r="AY50" s="45"/>
      <c r="AZ50" s="45"/>
    </row>
    <row r="51" spans="1:52" s="54" customFormat="1" ht="13.5" customHeight="1">
      <c r="A51" s="115" t="s">
        <v>25</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23"/>
      <c r="AN51" s="45"/>
      <c r="AO51" s="45"/>
      <c r="AP51" s="45"/>
      <c r="AQ51" s="45"/>
      <c r="AR51" s="45"/>
      <c r="AS51" s="45"/>
      <c r="AT51" s="45"/>
      <c r="AU51" s="45"/>
      <c r="AV51" s="45"/>
      <c r="AW51" s="45"/>
      <c r="AX51" s="45"/>
      <c r="AY51" s="45"/>
      <c r="AZ51" s="45"/>
    </row>
    <row r="52" spans="1:52" s="54" customFormat="1" ht="16.5" customHeight="1">
      <c r="A52" s="196" t="s">
        <v>241</v>
      </c>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23"/>
      <c r="AN52" s="45"/>
      <c r="AO52" s="45"/>
      <c r="AP52" s="45"/>
      <c r="AQ52" s="45"/>
      <c r="AR52" s="45"/>
      <c r="AS52" s="45"/>
      <c r="AT52" s="45"/>
      <c r="AU52" s="45"/>
      <c r="AV52" s="45"/>
      <c r="AW52" s="45"/>
      <c r="AX52" s="45"/>
      <c r="AY52" s="45"/>
      <c r="AZ52" s="45"/>
    </row>
    <row r="53" spans="1:52" s="28" customFormat="1" ht="36.75" customHeight="1">
      <c r="A53" s="200" t="s">
        <v>75</v>
      </c>
      <c r="B53" s="200"/>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6" t="s">
        <v>76</v>
      </c>
      <c r="AE53" s="136"/>
      <c r="AF53" s="136"/>
      <c r="AG53" s="136"/>
      <c r="AH53" s="136"/>
      <c r="AI53" s="134"/>
      <c r="AJ53" s="134"/>
      <c r="AK53" s="134"/>
      <c r="AL53" s="45"/>
      <c r="AM53" s="45"/>
      <c r="AN53" s="53"/>
      <c r="AO53" s="53"/>
      <c r="AP53" s="53"/>
      <c r="AQ53" s="53"/>
      <c r="AR53" s="53"/>
      <c r="AS53" s="53"/>
      <c r="AT53" s="53"/>
      <c r="AU53" s="53"/>
      <c r="AV53" s="53"/>
      <c r="AW53" s="53"/>
      <c r="AX53" s="53"/>
      <c r="AY53" s="53"/>
      <c r="AZ53" s="53"/>
    </row>
    <row r="54" spans="1:52" s="28" customFormat="1" ht="36.75" customHeight="1">
      <c r="A54" s="200" t="s">
        <v>99</v>
      </c>
      <c r="B54" s="20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6" t="s">
        <v>76</v>
      </c>
      <c r="AE54" s="136"/>
      <c r="AF54" s="136"/>
      <c r="AG54" s="136"/>
      <c r="AH54" s="136"/>
      <c r="AI54" s="134"/>
      <c r="AJ54" s="134"/>
      <c r="AK54" s="134"/>
      <c r="AL54" s="45"/>
      <c r="AM54" s="45"/>
      <c r="AN54" s="53"/>
      <c r="AO54" s="53"/>
      <c r="AP54" s="53"/>
      <c r="AQ54" s="53"/>
      <c r="AR54" s="53"/>
      <c r="AS54" s="53"/>
      <c r="AT54" s="53"/>
      <c r="AU54" s="53"/>
      <c r="AV54" s="53"/>
      <c r="AW54" s="53"/>
      <c r="AX54" s="53"/>
      <c r="AY54" s="53"/>
      <c r="AZ54" s="53"/>
    </row>
    <row r="55" spans="1:52" s="28" customFormat="1" ht="31.5" customHeight="1">
      <c r="A55" s="200" t="s">
        <v>100</v>
      </c>
      <c r="B55" s="20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6" t="s">
        <v>76</v>
      </c>
      <c r="AE55" s="136"/>
      <c r="AF55" s="136"/>
      <c r="AG55" s="136"/>
      <c r="AH55" s="136"/>
      <c r="AI55" s="134"/>
      <c r="AJ55" s="134"/>
      <c r="AK55" s="134"/>
      <c r="AL55" s="45"/>
      <c r="AM55" s="45"/>
      <c r="AN55" s="53"/>
      <c r="AO55" s="53"/>
      <c r="AP55" s="53"/>
      <c r="AQ55" s="53"/>
      <c r="AR55" s="53"/>
      <c r="AS55" s="53"/>
      <c r="AT55" s="53"/>
      <c r="AU55" s="53"/>
      <c r="AV55" s="53"/>
      <c r="AW55" s="53"/>
      <c r="AX55" s="53"/>
      <c r="AY55" s="53"/>
      <c r="AZ55" s="53"/>
    </row>
    <row r="56" spans="1:52" s="54" customFormat="1" ht="13.5" customHeight="1">
      <c r="A56" s="195" t="s">
        <v>111</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45"/>
      <c r="AO56" s="45"/>
      <c r="AP56" s="45"/>
      <c r="AQ56" s="45"/>
      <c r="AR56" s="45"/>
      <c r="AS56" s="45"/>
      <c r="AT56" s="45"/>
      <c r="AU56" s="45"/>
      <c r="AV56" s="45"/>
      <c r="AW56" s="45"/>
      <c r="AX56" s="45"/>
      <c r="AY56" s="45"/>
      <c r="AZ56" s="45"/>
    </row>
    <row r="57" spans="1:55" s="54" customFormat="1" ht="12.75" customHeight="1">
      <c r="A57" s="195" t="s">
        <v>251</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45"/>
      <c r="AO57" s="45"/>
      <c r="AP57" s="45"/>
      <c r="AQ57" s="45"/>
      <c r="AR57" s="45"/>
      <c r="AS57" s="45"/>
      <c r="AT57" s="45"/>
      <c r="AU57" s="45"/>
      <c r="AV57" s="45"/>
      <c r="AW57" s="45"/>
      <c r="AX57" s="45"/>
      <c r="AY57" s="45"/>
      <c r="AZ57" s="45"/>
      <c r="BA57" s="68" t="s">
        <v>70</v>
      </c>
      <c r="BB57" s="69" t="s">
        <v>68</v>
      </c>
      <c r="BC57" s="70" t="s">
        <v>77</v>
      </c>
    </row>
    <row r="58" spans="1:55" s="54" customFormat="1" ht="12" customHeight="1">
      <c r="A58" s="115" t="s">
        <v>26</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23"/>
      <c r="AN58" s="45"/>
      <c r="AO58" s="45"/>
      <c r="AP58" s="45"/>
      <c r="AQ58" s="45"/>
      <c r="AR58" s="45"/>
      <c r="AS58" s="45"/>
      <c r="AT58" s="45"/>
      <c r="AU58" s="45"/>
      <c r="AV58" s="45"/>
      <c r="AW58" s="45"/>
      <c r="AX58" s="45"/>
      <c r="AY58" s="45"/>
      <c r="AZ58" s="45"/>
      <c r="BA58" s="71" t="s">
        <v>71</v>
      </c>
      <c r="BB58" s="72" t="s">
        <v>69</v>
      </c>
      <c r="BC58" s="67">
        <v>247.68</v>
      </c>
    </row>
    <row r="59" spans="1:55" s="54" customFormat="1" ht="53.25" customHeight="1">
      <c r="A59" s="111" t="s">
        <v>61</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45"/>
      <c r="AO59" s="45"/>
      <c r="AP59" s="45"/>
      <c r="AQ59" s="45"/>
      <c r="AR59" s="45"/>
      <c r="AS59" s="45"/>
      <c r="AT59" s="45"/>
      <c r="AU59" s="45"/>
      <c r="AV59" s="45"/>
      <c r="AW59" s="45"/>
      <c r="AX59" s="45"/>
      <c r="AY59" s="45"/>
      <c r="AZ59" s="45"/>
      <c r="BA59" s="71" t="s">
        <v>72</v>
      </c>
      <c r="BB59" s="72" t="s">
        <v>64</v>
      </c>
      <c r="BC59" s="67">
        <v>266.88</v>
      </c>
    </row>
    <row r="60" spans="1:55" s="54" customFormat="1" ht="15" customHeight="1">
      <c r="A60" s="204" t="s">
        <v>105</v>
      </c>
      <c r="B60" s="204"/>
      <c r="C60" s="204"/>
      <c r="D60" s="204"/>
      <c r="E60" s="204"/>
      <c r="F60" s="204"/>
      <c r="G60" s="204"/>
      <c r="H60" s="204"/>
      <c r="I60" s="204"/>
      <c r="J60" s="204"/>
      <c r="K60" s="204"/>
      <c r="L60" s="204"/>
      <c r="M60" s="204"/>
      <c r="N60" s="205"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3" t="s">
        <v>27</v>
      </c>
      <c r="AM60" s="23"/>
      <c r="AN60" s="45"/>
      <c r="AO60" s="45"/>
      <c r="AP60" s="45"/>
      <c r="AQ60" s="45"/>
      <c r="AR60" s="45"/>
      <c r="AS60" s="45"/>
      <c r="AT60" s="45"/>
      <c r="AU60" s="45"/>
      <c r="AV60" s="45"/>
      <c r="AW60" s="45"/>
      <c r="AX60" s="45"/>
      <c r="AY60" s="45"/>
      <c r="AZ60" s="45"/>
      <c r="BA60" s="71" t="s">
        <v>73</v>
      </c>
      <c r="BB60" s="72" t="s">
        <v>65</v>
      </c>
      <c r="BC60" s="67">
        <v>247.68</v>
      </c>
    </row>
    <row r="61" spans="1:55" s="54" customFormat="1" ht="19.5" customHeight="1">
      <c r="A61" s="146" t="s">
        <v>28</v>
      </c>
      <c r="B61" s="146"/>
      <c r="C61" s="146"/>
      <c r="D61" s="146"/>
      <c r="E61" s="146"/>
      <c r="F61" s="146"/>
      <c r="G61" s="146"/>
      <c r="H61" s="146"/>
      <c r="I61" s="146"/>
      <c r="J61" s="23"/>
      <c r="K61" s="147"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23"/>
      <c r="AM61" s="23"/>
      <c r="AN61" s="45"/>
      <c r="AO61" s="45"/>
      <c r="AP61" s="45"/>
      <c r="AQ61" s="45"/>
      <c r="AR61" s="45"/>
      <c r="AS61" s="45"/>
      <c r="AT61" s="45"/>
      <c r="AU61" s="45"/>
      <c r="AV61" s="45"/>
      <c r="AW61" s="45"/>
      <c r="AX61" s="45"/>
      <c r="AY61" s="45"/>
      <c r="AZ61" s="45"/>
      <c r="BA61" s="71" t="s">
        <v>74</v>
      </c>
      <c r="BB61" s="72" t="s">
        <v>66</v>
      </c>
      <c r="BC61" s="67">
        <v>266.88</v>
      </c>
    </row>
    <row r="62" spans="1:55" s="54" customFormat="1" ht="56.25" customHeight="1">
      <c r="A62" s="111" t="s">
        <v>41</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45"/>
      <c r="AO62" s="45"/>
      <c r="AP62" s="45"/>
      <c r="AQ62" s="45"/>
      <c r="AR62" s="45"/>
      <c r="AS62" s="45"/>
      <c r="AT62" s="45"/>
      <c r="AU62" s="45"/>
      <c r="AV62" s="45"/>
      <c r="AW62" s="45"/>
      <c r="AX62" s="45"/>
      <c r="AY62" s="45"/>
      <c r="AZ62" s="45"/>
      <c r="BA62" s="71" t="s">
        <v>78</v>
      </c>
      <c r="BB62" s="73" t="s">
        <v>67</v>
      </c>
      <c r="BC62" s="67">
        <v>11.52</v>
      </c>
    </row>
    <row r="63" spans="1:55" s="54" customFormat="1" ht="78.75" customHeight="1">
      <c r="A63" s="111" t="s">
        <v>112</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45"/>
      <c r="AO63" s="45"/>
      <c r="AP63" s="45"/>
      <c r="AQ63" s="45"/>
      <c r="AR63" s="45"/>
      <c r="AS63" s="45"/>
      <c r="AT63" s="45"/>
      <c r="AU63" s="45"/>
      <c r="AV63" s="45"/>
      <c r="AW63" s="45"/>
      <c r="AX63" s="45"/>
      <c r="AY63" s="45"/>
      <c r="AZ63" s="45"/>
      <c r="BA63" s="74" t="s">
        <v>97</v>
      </c>
      <c r="BB63" s="75" t="s">
        <v>98</v>
      </c>
      <c r="BC63" s="55">
        <v>61.44</v>
      </c>
    </row>
    <row r="64" spans="1:52" s="54" customFormat="1" ht="78" customHeight="1" hidden="1">
      <c r="A64" s="112" t="s">
        <v>113</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60"/>
      <c r="AN64" s="45"/>
      <c r="AO64" s="45"/>
      <c r="AP64" s="45"/>
      <c r="AQ64" s="45"/>
      <c r="AR64" s="45"/>
      <c r="AS64" s="45"/>
      <c r="AT64" s="45"/>
      <c r="AU64" s="45"/>
      <c r="AV64" s="45"/>
      <c r="AW64" s="45"/>
      <c r="AX64" s="45"/>
      <c r="AY64" s="45"/>
      <c r="AZ64" s="45"/>
    </row>
    <row r="65" spans="1:55" s="54" customFormat="1" ht="14.25" customHeight="1">
      <c r="A65" s="111" t="s">
        <v>42</v>
      </c>
      <c r="B65" s="111"/>
      <c r="C65" s="111"/>
      <c r="D65" s="111"/>
      <c r="E65" s="111"/>
      <c r="F65" s="111"/>
      <c r="G65" s="111"/>
      <c r="H65" s="111"/>
      <c r="I65" s="111"/>
      <c r="J65" s="111"/>
      <c r="K65" s="111"/>
      <c r="L65" s="111"/>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23"/>
      <c r="AN65" s="45"/>
      <c r="AO65" s="45"/>
      <c r="AP65" s="45"/>
      <c r="AQ65" s="45"/>
      <c r="AR65" s="45"/>
      <c r="AS65" s="45"/>
      <c r="AT65" s="45"/>
      <c r="AU65" s="45"/>
      <c r="AV65" s="45"/>
      <c r="AW65" s="45"/>
      <c r="AX65" s="45"/>
      <c r="AY65" s="45"/>
      <c r="AZ65" s="45"/>
      <c r="BA65" s="83"/>
      <c r="BC65" s="84"/>
    </row>
    <row r="66" spans="1:105" s="56" customFormat="1" ht="11.25" customHeight="1">
      <c r="A66" s="148" t="s">
        <v>29</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61"/>
      <c r="AN66" s="45"/>
      <c r="AO66" s="45"/>
      <c r="AP66" s="45"/>
      <c r="AQ66" s="45"/>
      <c r="AR66" s="45"/>
      <c r="AS66" s="45"/>
      <c r="AT66" s="45"/>
      <c r="AU66" s="45"/>
      <c r="AV66" s="45"/>
      <c r="AW66" s="45"/>
      <c r="AX66" s="45"/>
      <c r="AY66" s="45"/>
      <c r="AZ66" s="45"/>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row>
    <row r="67" spans="1:52" s="54" customFormat="1" ht="17.25" customHeight="1">
      <c r="A67" s="151" t="s">
        <v>114</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60"/>
      <c r="AN67" s="45"/>
      <c r="AO67" s="45"/>
      <c r="AP67" s="45"/>
      <c r="AQ67" s="45"/>
      <c r="AR67" s="45"/>
      <c r="AS67" s="45"/>
      <c r="AT67" s="45"/>
      <c r="AU67" s="45"/>
      <c r="AV67" s="45"/>
      <c r="AW67" s="45"/>
      <c r="AX67" s="45"/>
      <c r="AY67" s="45"/>
      <c r="AZ67" s="45"/>
    </row>
    <row r="68" spans="1:52" s="54" customFormat="1" ht="13.5" customHeight="1">
      <c r="A68" s="151" t="s">
        <v>30</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60"/>
      <c r="AN68" s="45"/>
      <c r="AO68" s="45"/>
      <c r="AP68" s="45"/>
      <c r="AQ68" s="45"/>
      <c r="AR68" s="45"/>
      <c r="AS68" s="45"/>
      <c r="AT68" s="45"/>
      <c r="AU68" s="45"/>
      <c r="AV68" s="45"/>
      <c r="AW68" s="45"/>
      <c r="AX68" s="45"/>
      <c r="AY68" s="45"/>
      <c r="AZ68" s="45"/>
    </row>
    <row r="69" spans="1:52" s="54" customFormat="1" ht="39" customHeight="1">
      <c r="A69" s="111" t="s">
        <v>115</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59"/>
      <c r="AN69" s="45"/>
      <c r="AO69" s="45"/>
      <c r="AP69" s="45"/>
      <c r="AQ69" s="45"/>
      <c r="AR69" s="45"/>
      <c r="AS69" s="45"/>
      <c r="AT69" s="45"/>
      <c r="AU69" s="45"/>
      <c r="AV69" s="45"/>
      <c r="AW69" s="45"/>
      <c r="AX69" s="45"/>
      <c r="AY69" s="45"/>
      <c r="AZ69" s="45"/>
    </row>
    <row r="70" spans="1:52" s="54" customFormat="1" ht="25.5" customHeight="1" hidden="1">
      <c r="A70" s="113" t="s">
        <v>116</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58"/>
      <c r="AN70" s="45"/>
      <c r="AO70" s="45"/>
      <c r="AP70" s="45"/>
      <c r="AQ70" s="45"/>
      <c r="AR70" s="45"/>
      <c r="AS70" s="45"/>
      <c r="AT70" s="45"/>
      <c r="AU70" s="45"/>
      <c r="AV70" s="45"/>
      <c r="AW70" s="45"/>
      <c r="AX70" s="45"/>
      <c r="AY70" s="45"/>
      <c r="AZ70" s="45"/>
    </row>
    <row r="71" spans="1:105" s="54" customFormat="1" ht="26.25" customHeight="1">
      <c r="A71" s="151" t="s">
        <v>117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45"/>
      <c r="AO71" s="45"/>
      <c r="AP71" s="45"/>
      <c r="AQ71" s="45"/>
      <c r="AR71" s="45"/>
      <c r="AS71" s="45"/>
      <c r="AT71" s="45"/>
      <c r="AU71" s="45"/>
      <c r="AV71" s="45"/>
      <c r="AW71" s="45"/>
      <c r="AX71" s="45"/>
      <c r="AY71" s="45"/>
      <c r="AZ71" s="45"/>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row>
    <row r="72" spans="1:52" s="54" customFormat="1" ht="25.5" customHeight="1">
      <c r="A72" s="151" t="s">
        <v>118</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23"/>
      <c r="AN72" s="45"/>
      <c r="AO72" s="45"/>
      <c r="AP72" s="45"/>
      <c r="AQ72" s="45"/>
      <c r="AR72" s="45"/>
      <c r="AS72" s="45"/>
      <c r="AT72" s="45"/>
      <c r="AU72" s="45"/>
      <c r="AV72" s="45"/>
      <c r="AW72" s="45"/>
      <c r="AX72" s="45"/>
      <c r="AY72" s="45"/>
      <c r="AZ72" s="45"/>
    </row>
    <row r="73" spans="1:52" s="54" customFormat="1" ht="39.75" customHeight="1" hidden="1">
      <c r="A73" s="113" t="s">
        <v>119</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23"/>
      <c r="AN73" s="45"/>
      <c r="AO73" s="45"/>
      <c r="AP73" s="45"/>
      <c r="AQ73" s="45"/>
      <c r="AR73" s="45"/>
      <c r="AS73" s="45"/>
      <c r="AT73" s="45"/>
      <c r="AU73" s="45"/>
      <c r="AV73" s="45"/>
      <c r="AW73" s="45"/>
      <c r="AX73" s="45"/>
      <c r="AY73" s="45"/>
      <c r="AZ73" s="45"/>
    </row>
    <row r="74" spans="1:52" s="54" customFormat="1" ht="92.25" customHeight="1">
      <c r="A74" s="111" t="s">
        <v>120</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23"/>
      <c r="AN74" s="45"/>
      <c r="AO74" s="45"/>
      <c r="AP74" s="45"/>
      <c r="AQ74" s="45"/>
      <c r="AR74" s="45"/>
      <c r="AS74" s="45"/>
      <c r="AT74" s="45"/>
      <c r="AU74" s="45"/>
      <c r="AV74" s="45"/>
      <c r="AW74" s="45"/>
      <c r="AX74" s="45"/>
      <c r="AY74" s="45"/>
      <c r="AZ74" s="45"/>
    </row>
    <row r="75" spans="1:52" s="54" customFormat="1" ht="41.25" customHeight="1">
      <c r="A75" s="195" t="s">
        <v>89</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23"/>
      <c r="AN75" s="45"/>
      <c r="AO75" s="45"/>
      <c r="AP75" s="45"/>
      <c r="AQ75" s="45"/>
      <c r="AR75" s="45"/>
      <c r="AS75" s="45"/>
      <c r="AT75" s="45"/>
      <c r="AU75" s="45"/>
      <c r="AV75" s="45"/>
      <c r="AW75" s="45"/>
      <c r="AX75" s="45"/>
      <c r="AY75" s="45"/>
      <c r="AZ75" s="45"/>
    </row>
    <row r="76" spans="1:105" s="21" customFormat="1" ht="41.25" customHeight="1" hidden="1">
      <c r="A76" s="112" t="s">
        <v>89</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44"/>
      <c r="AN76" s="45"/>
      <c r="AO76" s="45"/>
      <c r="AP76" s="45"/>
      <c r="AQ76" s="45"/>
      <c r="AR76" s="45"/>
      <c r="AS76" s="45"/>
      <c r="AT76" s="45"/>
      <c r="AU76" s="45"/>
      <c r="AV76" s="45"/>
      <c r="AW76" s="45"/>
      <c r="AX76" s="45"/>
      <c r="AY76" s="45"/>
      <c r="AZ76" s="45"/>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row>
    <row r="77" spans="1:52" s="54" customFormat="1" ht="105.75" customHeight="1">
      <c r="A77" s="111" t="s">
        <v>121</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23"/>
      <c r="AN77" s="45"/>
      <c r="AO77" s="45"/>
      <c r="AP77" s="45"/>
      <c r="AQ77" s="45"/>
      <c r="AR77" s="45"/>
      <c r="AS77" s="45"/>
      <c r="AT77" s="45"/>
      <c r="AU77" s="45"/>
      <c r="AV77" s="45"/>
      <c r="AW77" s="45"/>
      <c r="AX77" s="45"/>
      <c r="AY77" s="45"/>
      <c r="AZ77" s="45"/>
    </row>
    <row r="78" spans="1:52" s="54" customFormat="1" ht="27" customHeight="1">
      <c r="A78" s="111" t="s">
        <v>122</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23"/>
      <c r="AN78" s="45"/>
      <c r="AO78" s="45"/>
      <c r="AP78" s="45"/>
      <c r="AQ78" s="45"/>
      <c r="AR78" s="45"/>
      <c r="AS78" s="45"/>
      <c r="AT78" s="45"/>
      <c r="AU78" s="45"/>
      <c r="AV78" s="45"/>
      <c r="AW78" s="45"/>
      <c r="AX78" s="45"/>
      <c r="AY78" s="45"/>
      <c r="AZ78" s="45"/>
    </row>
    <row r="79" spans="1:52" s="54" customFormat="1" ht="28.5" customHeight="1" hidden="1">
      <c r="A79" s="113" t="s">
        <v>123</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23"/>
      <c r="AN79" s="45"/>
      <c r="AO79" s="45"/>
      <c r="AP79" s="45"/>
      <c r="AQ79" s="45"/>
      <c r="AR79" s="45"/>
      <c r="AS79" s="45"/>
      <c r="AT79" s="45"/>
      <c r="AU79" s="45"/>
      <c r="AV79" s="45"/>
      <c r="AW79" s="45"/>
      <c r="AX79" s="45"/>
      <c r="AY79" s="45"/>
      <c r="AZ79" s="45"/>
    </row>
    <row r="80" spans="1:52" s="54" customFormat="1" ht="244.5" customHeight="1">
      <c r="A80" s="111" t="s">
        <v>124</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23"/>
      <c r="AN80" s="45"/>
      <c r="AO80" s="45"/>
      <c r="AP80" s="45"/>
      <c r="AQ80" s="45"/>
      <c r="AR80" s="45"/>
      <c r="AS80" s="45"/>
      <c r="AT80" s="45"/>
      <c r="AU80" s="45"/>
      <c r="AV80" s="45"/>
      <c r="AW80" s="45"/>
      <c r="AX80" s="45"/>
      <c r="AY80" s="45"/>
      <c r="AZ80" s="45"/>
    </row>
    <row r="81" spans="1:105" s="54" customFormat="1" ht="15" customHeight="1">
      <c r="A81" s="115" t="s">
        <v>31</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23"/>
      <c r="AN81" s="45"/>
      <c r="AO81" s="45"/>
      <c r="AP81" s="45"/>
      <c r="AQ81" s="45"/>
      <c r="AR81" s="45"/>
      <c r="AS81" s="45"/>
      <c r="AT81" s="45"/>
      <c r="AU81" s="45"/>
      <c r="AV81" s="45"/>
      <c r="AW81" s="45"/>
      <c r="AX81" s="45"/>
      <c r="AY81" s="45"/>
      <c r="AZ81" s="45"/>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row>
    <row r="82" spans="1:52" s="54" customFormat="1" ht="75.75" customHeight="1">
      <c r="A82" s="111" t="s">
        <v>125</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23"/>
      <c r="AN82" s="45"/>
      <c r="AO82" s="45"/>
      <c r="AP82" s="45"/>
      <c r="AQ82" s="45"/>
      <c r="AR82" s="45"/>
      <c r="AS82" s="45"/>
      <c r="AT82" s="45"/>
      <c r="AU82" s="45"/>
      <c r="AV82" s="45"/>
      <c r="AW82" s="45"/>
      <c r="AX82" s="45"/>
      <c r="AY82" s="45"/>
      <c r="AZ82" s="45"/>
    </row>
    <row r="83" spans="1:52" s="54" customFormat="1" ht="12" customHeight="1">
      <c r="A83" s="232" t="s">
        <v>32</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
      <c r="AN83" s="45"/>
      <c r="AO83" s="45"/>
      <c r="AP83" s="45"/>
      <c r="AQ83" s="45"/>
      <c r="AR83" s="45"/>
      <c r="AS83" s="45"/>
      <c r="AT83" s="45"/>
      <c r="AU83" s="45"/>
      <c r="AV83" s="45"/>
      <c r="AW83" s="45"/>
      <c r="AX83" s="45"/>
      <c r="AY83" s="45"/>
      <c r="AZ83" s="45"/>
    </row>
    <row r="84" spans="1:105" s="38" customFormat="1" ht="190.5" customHeight="1">
      <c r="A84" s="111" t="s">
        <v>126</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23"/>
      <c r="AN84" s="45"/>
      <c r="AO84" s="45"/>
      <c r="AP84" s="45"/>
      <c r="AQ84" s="45"/>
      <c r="AR84" s="45"/>
      <c r="AS84" s="45"/>
      <c r="AT84" s="45"/>
      <c r="AU84" s="45"/>
      <c r="AV84" s="45"/>
      <c r="AW84" s="45"/>
      <c r="AX84" s="45"/>
      <c r="AY84" s="45"/>
      <c r="AZ84" s="45"/>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row>
    <row r="85" spans="1:105" s="38" customFormat="1" ht="11.25" customHeight="1">
      <c r="A85" s="115" t="s">
        <v>33</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23"/>
      <c r="AN85" s="45"/>
      <c r="AO85" s="45"/>
      <c r="AP85" s="45"/>
      <c r="AQ85" s="45"/>
      <c r="AR85" s="45"/>
      <c r="AS85" s="45"/>
      <c r="AT85" s="45"/>
      <c r="AU85" s="45"/>
      <c r="AV85" s="45"/>
      <c r="AW85" s="45"/>
      <c r="AX85" s="45"/>
      <c r="AY85" s="45"/>
      <c r="AZ85" s="45"/>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row>
    <row r="86" spans="1:105" s="38" customFormat="1" ht="12" customHeight="1">
      <c r="A86" s="115" t="s">
        <v>35</v>
      </c>
      <c r="B86" s="115"/>
      <c r="C86" s="115"/>
      <c r="D86" s="115"/>
      <c r="E86" s="115"/>
      <c r="F86" s="115"/>
      <c r="G86" s="115"/>
      <c r="H86" s="115"/>
      <c r="I86" s="115"/>
      <c r="J86" s="115"/>
      <c r="K86" s="115"/>
      <c r="L86" s="115"/>
      <c r="M86" s="115"/>
      <c r="N86" s="115"/>
      <c r="O86" s="115"/>
      <c r="P86" s="115"/>
      <c r="Q86" s="115"/>
      <c r="R86" s="115"/>
      <c r="S86" s="115"/>
      <c r="T86" s="115" t="s">
        <v>34</v>
      </c>
      <c r="U86" s="115"/>
      <c r="V86" s="115"/>
      <c r="W86" s="115"/>
      <c r="X86" s="115"/>
      <c r="Y86" s="115"/>
      <c r="Z86" s="115"/>
      <c r="AA86" s="115"/>
      <c r="AB86" s="115"/>
      <c r="AC86" s="115"/>
      <c r="AD86" s="115"/>
      <c r="AE86" s="115"/>
      <c r="AF86" s="115"/>
      <c r="AG86" s="115"/>
      <c r="AH86" s="115"/>
      <c r="AI86" s="115"/>
      <c r="AJ86" s="115"/>
      <c r="AK86" s="115"/>
      <c r="AL86" s="115"/>
      <c r="AM86" s="23"/>
      <c r="AN86" s="45"/>
      <c r="AO86" s="45"/>
      <c r="AP86" s="45"/>
      <c r="AQ86" s="45"/>
      <c r="AR86" s="45"/>
      <c r="AS86" s="45"/>
      <c r="AT86" s="45"/>
      <c r="AU86" s="45"/>
      <c r="AV86" s="45"/>
      <c r="AW86" s="45"/>
      <c r="AX86" s="45"/>
      <c r="AY86" s="45"/>
      <c r="AZ86" s="45"/>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row>
    <row r="87" spans="1:52" s="38" customFormat="1" ht="27.75" customHeight="1">
      <c r="A87" s="110">
        <f>A43</f>
        <v>0</v>
      </c>
      <c r="B87" s="110"/>
      <c r="C87" s="110"/>
      <c r="D87" s="110"/>
      <c r="E87" s="110"/>
      <c r="F87" s="110"/>
      <c r="G87" s="110"/>
      <c r="H87" s="110"/>
      <c r="I87" s="110"/>
      <c r="J87" s="110"/>
      <c r="K87" s="110"/>
      <c r="L87" s="110"/>
      <c r="M87" s="110"/>
      <c r="N87" s="110"/>
      <c r="O87" s="110"/>
      <c r="P87" s="110"/>
      <c r="Q87" s="110"/>
      <c r="R87" s="64"/>
      <c r="S87" s="63"/>
      <c r="T87" s="111" t="str">
        <f>VLOOKUP($W$6,$BA$2:$BG$30,2,0)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7" s="111"/>
      <c r="V87" s="111"/>
      <c r="W87" s="111"/>
      <c r="X87" s="111"/>
      <c r="Y87" s="111"/>
      <c r="Z87" s="111"/>
      <c r="AA87" s="111"/>
      <c r="AB87" s="111"/>
      <c r="AC87" s="111"/>
      <c r="AD87" s="111"/>
      <c r="AE87" s="111"/>
      <c r="AF87" s="111"/>
      <c r="AG87" s="111"/>
      <c r="AH87" s="111"/>
      <c r="AI87" s="111"/>
      <c r="AJ87" s="111"/>
      <c r="AK87" s="111"/>
      <c r="AL87" s="111"/>
      <c r="AM87" s="60"/>
      <c r="AN87" s="45"/>
      <c r="AO87" s="45"/>
      <c r="AP87" s="45"/>
      <c r="AQ87" s="45"/>
      <c r="AR87" s="45"/>
      <c r="AS87" s="45"/>
      <c r="AT87" s="45"/>
      <c r="AU87" s="45"/>
      <c r="AV87" s="45"/>
      <c r="AW87" s="45"/>
      <c r="AX87" s="45"/>
      <c r="AY87" s="45"/>
      <c r="AZ87" s="45"/>
    </row>
    <row r="88" spans="1:105" s="38" customFormat="1" ht="13.5" customHeight="1">
      <c r="A88" s="80" t="s">
        <v>43</v>
      </c>
      <c r="B88" s="80"/>
      <c r="C88" s="80"/>
      <c r="D88" s="80"/>
      <c r="E88" s="80"/>
      <c r="F88" s="80"/>
      <c r="G88" s="80"/>
      <c r="H88" s="80"/>
      <c r="I88" s="80"/>
      <c r="J88" s="80"/>
      <c r="K88" s="80"/>
      <c r="L88" s="64"/>
      <c r="M88" s="64"/>
      <c r="N88" s="64"/>
      <c r="O88" s="64"/>
      <c r="P88" s="64"/>
      <c r="Q88" s="64"/>
      <c r="R88" s="60"/>
      <c r="S88" s="63"/>
      <c r="T88" s="111"/>
      <c r="U88" s="111"/>
      <c r="V88" s="111"/>
      <c r="W88" s="111"/>
      <c r="X88" s="111"/>
      <c r="Y88" s="111"/>
      <c r="Z88" s="111"/>
      <c r="AA88" s="111"/>
      <c r="AB88" s="111"/>
      <c r="AC88" s="111"/>
      <c r="AD88" s="111"/>
      <c r="AE88" s="111"/>
      <c r="AF88" s="111"/>
      <c r="AG88" s="111"/>
      <c r="AH88" s="111"/>
      <c r="AI88" s="111"/>
      <c r="AJ88" s="111"/>
      <c r="AK88" s="111"/>
      <c r="AL88" s="111"/>
      <c r="AM88" s="60"/>
      <c r="AN88" s="45"/>
      <c r="AO88" s="45"/>
      <c r="AP88" s="45"/>
      <c r="AQ88" s="45"/>
      <c r="AR88" s="45"/>
      <c r="AS88" s="45"/>
      <c r="AT88" s="45"/>
      <c r="AU88" s="45"/>
      <c r="AV88" s="45"/>
      <c r="AW88" s="45"/>
      <c r="AX88" s="45"/>
      <c r="AY88" s="45"/>
      <c r="AZ88" s="45"/>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row>
    <row r="89" spans="1:52" s="38" customFormat="1" ht="12.75" customHeight="1">
      <c r="A89" s="114" t="s">
        <v>38</v>
      </c>
      <c r="B89" s="114"/>
      <c r="C89" s="114"/>
      <c r="D89" s="114"/>
      <c r="E89" s="114"/>
      <c r="F89" s="114"/>
      <c r="G89" s="114"/>
      <c r="H89" s="114"/>
      <c r="I89" s="114"/>
      <c r="J89" s="114"/>
      <c r="K89" s="114"/>
      <c r="L89" s="114"/>
      <c r="M89" s="114"/>
      <c r="N89" s="114"/>
      <c r="O89" s="114"/>
      <c r="P89" s="114"/>
      <c r="Q89" s="114"/>
      <c r="R89" s="60"/>
      <c r="S89" s="63"/>
      <c r="T89" s="111"/>
      <c r="U89" s="111"/>
      <c r="V89" s="111"/>
      <c r="W89" s="111"/>
      <c r="X89" s="111"/>
      <c r="Y89" s="111"/>
      <c r="Z89" s="111"/>
      <c r="AA89" s="111"/>
      <c r="AB89" s="111"/>
      <c r="AC89" s="111"/>
      <c r="AD89" s="111"/>
      <c r="AE89" s="111"/>
      <c r="AF89" s="111"/>
      <c r="AG89" s="111"/>
      <c r="AH89" s="111"/>
      <c r="AI89" s="111"/>
      <c r="AJ89" s="111"/>
      <c r="AK89" s="111"/>
      <c r="AL89" s="111"/>
      <c r="AM89" s="23"/>
      <c r="AN89" s="45"/>
      <c r="AO89" s="45"/>
      <c r="AP89" s="45"/>
      <c r="AQ89" s="45"/>
      <c r="AR89" s="45"/>
      <c r="AS89" s="45"/>
      <c r="AT89" s="45"/>
      <c r="AU89" s="45"/>
      <c r="AV89" s="45"/>
      <c r="AW89" s="45"/>
      <c r="AX89" s="45"/>
      <c r="AY89" s="45"/>
      <c r="AZ89" s="45"/>
    </row>
    <row r="90" spans="1:52" s="38" customFormat="1" ht="27" customHeight="1">
      <c r="A90" s="110">
        <f>B25</f>
        <v>0</v>
      </c>
      <c r="B90" s="110"/>
      <c r="C90" s="110"/>
      <c r="D90" s="110"/>
      <c r="E90" s="110"/>
      <c r="F90" s="110"/>
      <c r="G90" s="110"/>
      <c r="H90" s="110"/>
      <c r="I90" s="110"/>
      <c r="J90" s="110"/>
      <c r="K90" s="110"/>
      <c r="L90" s="110"/>
      <c r="M90" s="110"/>
      <c r="N90" s="110"/>
      <c r="O90" s="110"/>
      <c r="P90" s="110"/>
      <c r="Q90" s="110"/>
      <c r="R90" s="60"/>
      <c r="S90" s="63"/>
      <c r="T90" s="111"/>
      <c r="U90" s="111"/>
      <c r="V90" s="111"/>
      <c r="W90" s="111"/>
      <c r="X90" s="111"/>
      <c r="Y90" s="111"/>
      <c r="Z90" s="111"/>
      <c r="AA90" s="111"/>
      <c r="AB90" s="111"/>
      <c r="AC90" s="111"/>
      <c r="AD90" s="111"/>
      <c r="AE90" s="111"/>
      <c r="AF90" s="111"/>
      <c r="AG90" s="111"/>
      <c r="AH90" s="111"/>
      <c r="AI90" s="111"/>
      <c r="AJ90" s="111"/>
      <c r="AK90" s="111"/>
      <c r="AL90" s="111"/>
      <c r="AM90" s="23"/>
      <c r="AN90" s="45"/>
      <c r="AO90" s="45"/>
      <c r="AP90" s="45"/>
      <c r="AQ90" s="45"/>
      <c r="AR90" s="45"/>
      <c r="AS90" s="45"/>
      <c r="AT90" s="45"/>
      <c r="AU90" s="45"/>
      <c r="AV90" s="45"/>
      <c r="AW90" s="45"/>
      <c r="AX90" s="45"/>
      <c r="AY90" s="45"/>
      <c r="AZ90" s="45"/>
    </row>
    <row r="91" spans="1:52" s="38" customFormat="1" ht="11.25" customHeight="1">
      <c r="A91" s="114" t="s">
        <v>40</v>
      </c>
      <c r="B91" s="114"/>
      <c r="C91" s="114"/>
      <c r="D91" s="114"/>
      <c r="E91" s="114"/>
      <c r="F91" s="114"/>
      <c r="G91" s="114"/>
      <c r="H91" s="114"/>
      <c r="I91" s="114"/>
      <c r="J91" s="114"/>
      <c r="K91" s="114"/>
      <c r="L91" s="114"/>
      <c r="M91" s="114"/>
      <c r="N91" s="114"/>
      <c r="O91" s="114"/>
      <c r="P91" s="114"/>
      <c r="Q91" s="114"/>
      <c r="R91" s="79"/>
      <c r="S91" s="63"/>
      <c r="T91" s="111"/>
      <c r="U91" s="111"/>
      <c r="V91" s="111"/>
      <c r="W91" s="111"/>
      <c r="X91" s="111"/>
      <c r="Y91" s="111"/>
      <c r="Z91" s="111"/>
      <c r="AA91" s="111"/>
      <c r="AB91" s="111"/>
      <c r="AC91" s="111"/>
      <c r="AD91" s="111"/>
      <c r="AE91" s="111"/>
      <c r="AF91" s="111"/>
      <c r="AG91" s="111"/>
      <c r="AH91" s="111"/>
      <c r="AI91" s="111"/>
      <c r="AJ91" s="111"/>
      <c r="AK91" s="111"/>
      <c r="AL91" s="111"/>
      <c r="AM91" s="48"/>
      <c r="AN91" s="45"/>
      <c r="AO91" s="45"/>
      <c r="AP91" s="45"/>
      <c r="AQ91" s="45"/>
      <c r="AR91" s="45"/>
      <c r="AS91" s="45"/>
      <c r="AT91" s="45"/>
      <c r="AU91" s="45"/>
      <c r="AV91" s="45"/>
      <c r="AW91" s="45"/>
      <c r="AX91" s="45"/>
      <c r="AY91" s="45"/>
      <c r="AZ91" s="45"/>
    </row>
    <row r="92" spans="1:105" s="85" customFormat="1" ht="60" customHeight="1">
      <c r="A92" s="110">
        <f>B27</f>
        <v>0</v>
      </c>
      <c r="B92" s="110"/>
      <c r="C92" s="110"/>
      <c r="D92" s="110"/>
      <c r="E92" s="110"/>
      <c r="F92" s="110"/>
      <c r="G92" s="110"/>
      <c r="H92" s="110"/>
      <c r="I92" s="110"/>
      <c r="J92" s="110"/>
      <c r="K92" s="110"/>
      <c r="L92" s="110"/>
      <c r="M92" s="110"/>
      <c r="N92" s="110"/>
      <c r="O92" s="110"/>
      <c r="P92" s="110"/>
      <c r="Q92" s="110"/>
      <c r="R92" s="59"/>
      <c r="S92" s="48"/>
      <c r="T92" s="111"/>
      <c r="U92" s="111"/>
      <c r="V92" s="111"/>
      <c r="W92" s="111"/>
      <c r="X92" s="111"/>
      <c r="Y92" s="111"/>
      <c r="Z92" s="111"/>
      <c r="AA92" s="111"/>
      <c r="AB92" s="111"/>
      <c r="AC92" s="111"/>
      <c r="AD92" s="111"/>
      <c r="AE92" s="111"/>
      <c r="AF92" s="111"/>
      <c r="AG92" s="111"/>
      <c r="AH92" s="111"/>
      <c r="AI92" s="111"/>
      <c r="AJ92" s="111"/>
      <c r="AK92" s="111"/>
      <c r="AL92" s="111"/>
      <c r="AM92" s="59"/>
      <c r="AN92" s="45"/>
      <c r="AO92" s="45"/>
      <c r="AP92" s="45"/>
      <c r="AQ92" s="45"/>
      <c r="AR92" s="45"/>
      <c r="AS92" s="45"/>
      <c r="AT92" s="45"/>
      <c r="AU92" s="45"/>
      <c r="AV92" s="45"/>
      <c r="AW92" s="45"/>
      <c r="AX92" s="45"/>
      <c r="AY92" s="45"/>
      <c r="AZ92" s="45"/>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row>
    <row r="93" spans="1:52" s="38" customFormat="1" ht="14.25" customHeight="1">
      <c r="A93" s="110"/>
      <c r="B93" s="110"/>
      <c r="C93" s="110"/>
      <c r="D93" s="110"/>
      <c r="E93" s="110"/>
      <c r="F93" s="110"/>
      <c r="G93" s="110"/>
      <c r="H93" s="110"/>
      <c r="I93" s="110"/>
      <c r="J93" s="110"/>
      <c r="K93" s="110"/>
      <c r="L93" s="110"/>
      <c r="M93" s="110"/>
      <c r="N93" s="110"/>
      <c r="O93" s="110"/>
      <c r="P93" s="110"/>
      <c r="Q93" s="110"/>
      <c r="R93" s="60"/>
      <c r="S93" s="63"/>
      <c r="T93" s="111"/>
      <c r="U93" s="111"/>
      <c r="V93" s="111"/>
      <c r="W93" s="111"/>
      <c r="X93" s="111"/>
      <c r="Y93" s="111"/>
      <c r="Z93" s="111"/>
      <c r="AA93" s="111"/>
      <c r="AB93" s="111"/>
      <c r="AC93" s="111"/>
      <c r="AD93" s="111"/>
      <c r="AE93" s="111"/>
      <c r="AF93" s="111"/>
      <c r="AG93" s="111"/>
      <c r="AH93" s="111"/>
      <c r="AI93" s="111"/>
      <c r="AJ93" s="111"/>
      <c r="AK93" s="111"/>
      <c r="AL93" s="111"/>
      <c r="AM93" s="23"/>
      <c r="AN93" s="45"/>
      <c r="AO93" s="45"/>
      <c r="AP93" s="45"/>
      <c r="AQ93" s="45"/>
      <c r="AR93" s="45"/>
      <c r="AS93" s="45"/>
      <c r="AT93" s="45"/>
      <c r="AU93" s="45"/>
      <c r="AV93" s="45"/>
      <c r="AW93" s="45"/>
      <c r="AX93" s="45"/>
      <c r="AY93" s="45"/>
      <c r="AZ93" s="45"/>
    </row>
    <row r="94" spans="1:52" s="38" customFormat="1" ht="13.5" customHeight="1">
      <c r="A94" s="110"/>
      <c r="B94" s="110"/>
      <c r="C94" s="110"/>
      <c r="D94" s="110"/>
      <c r="E94" s="110"/>
      <c r="F94" s="110"/>
      <c r="G94" s="110"/>
      <c r="H94" s="110"/>
      <c r="I94" s="110"/>
      <c r="J94" s="110"/>
      <c r="K94" s="110"/>
      <c r="L94" s="110"/>
      <c r="M94" s="110"/>
      <c r="N94" s="110"/>
      <c r="O94" s="110"/>
      <c r="P94" s="110"/>
      <c r="Q94" s="110"/>
      <c r="R94" s="60"/>
      <c r="S94" s="63"/>
      <c r="T94" s="111"/>
      <c r="U94" s="111"/>
      <c r="V94" s="111"/>
      <c r="W94" s="111"/>
      <c r="X94" s="111"/>
      <c r="Y94" s="111"/>
      <c r="Z94" s="111"/>
      <c r="AA94" s="111"/>
      <c r="AB94" s="111"/>
      <c r="AC94" s="111"/>
      <c r="AD94" s="111"/>
      <c r="AE94" s="111"/>
      <c r="AF94" s="111"/>
      <c r="AG94" s="111"/>
      <c r="AH94" s="111"/>
      <c r="AI94" s="111"/>
      <c r="AJ94" s="111"/>
      <c r="AK94" s="111"/>
      <c r="AL94" s="111"/>
      <c r="AM94" s="23"/>
      <c r="AN94" s="45"/>
      <c r="AO94" s="45"/>
      <c r="AP94" s="45"/>
      <c r="AQ94" s="45"/>
      <c r="AR94" s="45"/>
      <c r="AS94" s="45"/>
      <c r="AT94" s="45"/>
      <c r="AU94" s="45"/>
      <c r="AV94" s="45"/>
      <c r="AW94" s="45"/>
      <c r="AX94" s="45"/>
      <c r="AY94" s="45"/>
      <c r="AZ94" s="45"/>
    </row>
    <row r="95" spans="1:52" s="38" customFormat="1" ht="17.25" customHeight="1">
      <c r="A95" s="63"/>
      <c r="B95" s="63"/>
      <c r="C95" s="63"/>
      <c r="D95" s="63"/>
      <c r="E95" s="63"/>
      <c r="F95" s="63"/>
      <c r="G95" s="63"/>
      <c r="H95" s="63"/>
      <c r="I95" s="63"/>
      <c r="J95" s="63"/>
      <c r="K95" s="63"/>
      <c r="L95" s="63"/>
      <c r="M95" s="63"/>
      <c r="N95" s="63"/>
      <c r="O95" s="63"/>
      <c r="P95" s="63"/>
      <c r="Q95" s="63"/>
      <c r="R95" s="63"/>
      <c r="S95" s="63"/>
      <c r="T95" s="48"/>
      <c r="U95" s="48"/>
      <c r="V95" s="48"/>
      <c r="W95" s="48"/>
      <c r="X95" s="48"/>
      <c r="Y95" s="48"/>
      <c r="Z95" s="48"/>
      <c r="AA95" s="48"/>
      <c r="AB95" s="48"/>
      <c r="AC95" s="48"/>
      <c r="AD95" s="48"/>
      <c r="AE95" s="48"/>
      <c r="AF95" s="48"/>
      <c r="AG95" s="48"/>
      <c r="AH95" s="48"/>
      <c r="AI95" s="48"/>
      <c r="AJ95" s="48"/>
      <c r="AK95" s="48"/>
      <c r="AL95" s="48"/>
      <c r="AM95" s="23"/>
      <c r="AN95" s="45"/>
      <c r="AO95" s="45"/>
      <c r="AP95" s="45"/>
      <c r="AQ95" s="45"/>
      <c r="AR95" s="45"/>
      <c r="AS95" s="45"/>
      <c r="AT95" s="45"/>
      <c r="AU95" s="45"/>
      <c r="AV95" s="45"/>
      <c r="AW95" s="45"/>
      <c r="AX95" s="45"/>
      <c r="AY95" s="45"/>
      <c r="AZ95" s="45"/>
    </row>
    <row r="96" spans="1:52" s="38" customFormat="1" ht="1.5" customHeight="1">
      <c r="A96" s="78"/>
      <c r="B96" s="78"/>
      <c r="C96" s="78"/>
      <c r="D96" s="78"/>
      <c r="E96" s="78"/>
      <c r="F96" s="78"/>
      <c r="G96" s="78"/>
      <c r="H96" s="78"/>
      <c r="I96" s="78"/>
      <c r="J96" s="78"/>
      <c r="K96" s="78"/>
      <c r="L96" s="78"/>
      <c r="M96" s="78"/>
      <c r="N96" s="78"/>
      <c r="O96" s="78"/>
      <c r="P96" s="78"/>
      <c r="Q96" s="78"/>
      <c r="R96" s="60"/>
      <c r="S96" s="23"/>
      <c r="T96" s="51"/>
      <c r="U96" s="23"/>
      <c r="V96" s="23"/>
      <c r="W96" s="23"/>
      <c r="X96" s="23"/>
      <c r="Y96" s="23"/>
      <c r="Z96" s="23"/>
      <c r="AA96" s="23"/>
      <c r="AB96" s="23"/>
      <c r="AC96" s="23"/>
      <c r="AD96" s="23"/>
      <c r="AE96" s="23"/>
      <c r="AF96" s="23"/>
      <c r="AG96" s="23"/>
      <c r="AH96" s="23"/>
      <c r="AI96" s="23"/>
      <c r="AJ96" s="23"/>
      <c r="AK96" s="23"/>
      <c r="AL96" s="23"/>
      <c r="AM96" s="23"/>
      <c r="AN96" s="45"/>
      <c r="AO96" s="45"/>
      <c r="AP96" s="45"/>
      <c r="AQ96" s="45"/>
      <c r="AR96" s="45"/>
      <c r="AS96" s="45"/>
      <c r="AT96" s="45"/>
      <c r="AU96" s="45"/>
      <c r="AV96" s="45"/>
      <c r="AW96" s="45"/>
      <c r="AX96" s="45"/>
      <c r="AY96" s="45"/>
      <c r="AZ96" s="45"/>
    </row>
    <row r="97" spans="1:52" s="38" customFormat="1" ht="15.75" customHeight="1">
      <c r="A97" s="137"/>
      <c r="B97" s="137"/>
      <c r="C97" s="137"/>
      <c r="D97" s="137"/>
      <c r="E97" s="137"/>
      <c r="F97" s="137"/>
      <c r="G97" s="137"/>
      <c r="H97" s="137"/>
      <c r="I97" s="137"/>
      <c r="J97" s="137"/>
      <c r="K97" s="137"/>
      <c r="L97" s="137"/>
      <c r="M97" s="137"/>
      <c r="N97" s="137"/>
      <c r="O97" s="137"/>
      <c r="P97" s="137"/>
      <c r="Q97" s="137"/>
      <c r="R97" s="60"/>
      <c r="S97" s="23"/>
      <c r="T97" s="193" t="str">
        <f>VLOOKUP($W$6,$BA$2:$BG$30,6,0)</f>
        <v>Начальник Брестского областного 
управления Госпромнадзора
___________________________ И.Г.Калишук</v>
      </c>
      <c r="U97" s="193"/>
      <c r="V97" s="193"/>
      <c r="W97" s="193"/>
      <c r="X97" s="193"/>
      <c r="Y97" s="193"/>
      <c r="Z97" s="193"/>
      <c r="AA97" s="193"/>
      <c r="AB97" s="193"/>
      <c r="AC97" s="193"/>
      <c r="AD97" s="193"/>
      <c r="AE97" s="193"/>
      <c r="AF97" s="193"/>
      <c r="AG97" s="193"/>
      <c r="AH97" s="193"/>
      <c r="AI97" s="193"/>
      <c r="AJ97" s="193"/>
      <c r="AK97" s="193"/>
      <c r="AL97" s="193"/>
      <c r="AM97" s="23"/>
      <c r="AN97" s="45"/>
      <c r="AO97" s="45"/>
      <c r="AP97" s="45"/>
      <c r="AQ97" s="45"/>
      <c r="AR97" s="45"/>
      <c r="AS97" s="45"/>
      <c r="AT97" s="45"/>
      <c r="AU97" s="45"/>
      <c r="AV97" s="45"/>
      <c r="AW97" s="45"/>
      <c r="AX97" s="45"/>
      <c r="AY97" s="45"/>
      <c r="AZ97" s="45"/>
    </row>
    <row r="98" spans="1:52" s="38" customFormat="1" ht="15" customHeight="1">
      <c r="A98" s="138"/>
      <c r="B98" s="138"/>
      <c r="C98" s="138"/>
      <c r="D98" s="138"/>
      <c r="E98" s="138"/>
      <c r="F98" s="138"/>
      <c r="G98" s="138"/>
      <c r="H98" s="138"/>
      <c r="I98" s="138"/>
      <c r="J98" s="138"/>
      <c r="K98" s="138"/>
      <c r="L98" s="138"/>
      <c r="M98" s="138"/>
      <c r="N98" s="138"/>
      <c r="O98" s="138"/>
      <c r="P98" s="138"/>
      <c r="Q98" s="138"/>
      <c r="R98" s="23"/>
      <c r="S98" s="23"/>
      <c r="T98" s="193"/>
      <c r="U98" s="193"/>
      <c r="V98" s="193"/>
      <c r="W98" s="193"/>
      <c r="X98" s="193"/>
      <c r="Y98" s="193"/>
      <c r="Z98" s="193"/>
      <c r="AA98" s="193"/>
      <c r="AB98" s="193"/>
      <c r="AC98" s="193"/>
      <c r="AD98" s="193"/>
      <c r="AE98" s="193"/>
      <c r="AF98" s="193"/>
      <c r="AG98" s="193"/>
      <c r="AH98" s="193"/>
      <c r="AI98" s="193"/>
      <c r="AJ98" s="193"/>
      <c r="AK98" s="193"/>
      <c r="AL98" s="193"/>
      <c r="AM98" s="23"/>
      <c r="AN98" s="45"/>
      <c r="AO98" s="45"/>
      <c r="AP98" s="45"/>
      <c r="AQ98" s="45"/>
      <c r="AR98" s="45"/>
      <c r="AS98" s="45"/>
      <c r="AT98" s="45"/>
      <c r="AU98" s="45"/>
      <c r="AV98" s="45"/>
      <c r="AW98" s="45"/>
      <c r="AX98" s="45"/>
      <c r="AY98" s="45"/>
      <c r="AZ98" s="45"/>
    </row>
    <row r="99" spans="1:52" s="38" customFormat="1" ht="8.25" customHeight="1">
      <c r="A99" s="51"/>
      <c r="B99" s="25" t="s">
        <v>36</v>
      </c>
      <c r="C99" s="23"/>
      <c r="D99" s="23"/>
      <c r="E99" s="23"/>
      <c r="F99" s="23"/>
      <c r="G99" s="23"/>
      <c r="H99" s="23"/>
      <c r="I99" s="23"/>
      <c r="J99" s="23"/>
      <c r="K99" s="23"/>
      <c r="L99" s="23"/>
      <c r="M99" s="23"/>
      <c r="N99" s="23"/>
      <c r="O99" s="23"/>
      <c r="P99" s="23"/>
      <c r="Q99" s="23"/>
      <c r="R99" s="23"/>
      <c r="S99" s="23"/>
      <c r="T99" s="193"/>
      <c r="U99" s="193"/>
      <c r="V99" s="193"/>
      <c r="W99" s="193"/>
      <c r="X99" s="193"/>
      <c r="Y99" s="193"/>
      <c r="Z99" s="193"/>
      <c r="AA99" s="193"/>
      <c r="AB99" s="193"/>
      <c r="AC99" s="193"/>
      <c r="AD99" s="193"/>
      <c r="AE99" s="193"/>
      <c r="AF99" s="193"/>
      <c r="AG99" s="193"/>
      <c r="AH99" s="193"/>
      <c r="AI99" s="193"/>
      <c r="AJ99" s="193"/>
      <c r="AK99" s="193"/>
      <c r="AL99" s="193"/>
      <c r="AM99" s="23"/>
      <c r="AN99" s="45"/>
      <c r="AO99" s="45"/>
      <c r="AP99" s="45"/>
      <c r="AQ99" s="45"/>
      <c r="AR99" s="45"/>
      <c r="AS99" s="45"/>
      <c r="AT99" s="45"/>
      <c r="AU99" s="45"/>
      <c r="AV99" s="45"/>
      <c r="AW99" s="45"/>
      <c r="AX99" s="45"/>
      <c r="AY99" s="45"/>
      <c r="AZ99" s="45"/>
    </row>
    <row r="100" spans="1:52" s="38" customFormat="1" ht="24.75" customHeight="1">
      <c r="A100" s="192"/>
      <c r="B100" s="192"/>
      <c r="C100" s="192"/>
      <c r="D100" s="192"/>
      <c r="E100" s="192"/>
      <c r="F100" s="192"/>
      <c r="G100" s="192"/>
      <c r="H100" s="23"/>
      <c r="I100" s="23"/>
      <c r="J100" s="23"/>
      <c r="K100" s="138"/>
      <c r="L100" s="138"/>
      <c r="M100" s="138"/>
      <c r="N100" s="138"/>
      <c r="O100" s="138"/>
      <c r="P100" s="138"/>
      <c r="Q100" s="138"/>
      <c r="R100" s="138"/>
      <c r="S100" s="23"/>
      <c r="T100" s="193"/>
      <c r="U100" s="193"/>
      <c r="V100" s="193"/>
      <c r="W100" s="193"/>
      <c r="X100" s="193"/>
      <c r="Y100" s="193"/>
      <c r="Z100" s="193"/>
      <c r="AA100" s="193"/>
      <c r="AB100" s="193"/>
      <c r="AC100" s="193"/>
      <c r="AD100" s="193"/>
      <c r="AE100" s="193"/>
      <c r="AF100" s="193"/>
      <c r="AG100" s="193"/>
      <c r="AH100" s="193"/>
      <c r="AI100" s="193"/>
      <c r="AJ100" s="193"/>
      <c r="AK100" s="193"/>
      <c r="AL100" s="193"/>
      <c r="AM100" s="23"/>
      <c r="AN100" s="45"/>
      <c r="AO100" s="45"/>
      <c r="AP100" s="45"/>
      <c r="AQ100" s="45"/>
      <c r="AR100" s="45"/>
      <c r="AS100" s="45"/>
      <c r="AT100" s="45"/>
      <c r="AU100" s="45"/>
      <c r="AV100" s="45"/>
      <c r="AW100" s="45"/>
      <c r="AX100" s="45"/>
      <c r="AY100" s="45"/>
      <c r="AZ100" s="45"/>
    </row>
    <row r="101" spans="1:105" s="86" customFormat="1" ht="15">
      <c r="A101" s="24"/>
      <c r="B101" s="24"/>
      <c r="C101" s="25" t="s">
        <v>11</v>
      </c>
      <c r="D101" s="24"/>
      <c r="E101" s="24"/>
      <c r="F101" s="24"/>
      <c r="G101" s="24"/>
      <c r="H101" s="24"/>
      <c r="I101" s="24"/>
      <c r="J101" s="24"/>
      <c r="K101" s="24"/>
      <c r="L101" s="24" t="s">
        <v>37</v>
      </c>
      <c r="M101" s="24"/>
      <c r="N101" s="25"/>
      <c r="O101" s="24"/>
      <c r="P101" s="24"/>
      <c r="Q101" s="24"/>
      <c r="R101" s="24"/>
      <c r="S101" s="24"/>
      <c r="T101" s="77"/>
      <c r="U101" s="77"/>
      <c r="V101" s="76"/>
      <c r="W101" s="77"/>
      <c r="X101" s="77"/>
      <c r="Y101" s="77"/>
      <c r="Z101" s="77"/>
      <c r="AA101" s="77"/>
      <c r="AB101" s="77"/>
      <c r="AC101" s="77"/>
      <c r="AD101" s="77"/>
      <c r="AE101" s="77"/>
      <c r="AF101" s="77"/>
      <c r="AG101" s="76"/>
      <c r="AH101" s="77"/>
      <c r="AI101" s="77"/>
      <c r="AJ101" s="77"/>
      <c r="AK101" s="77"/>
      <c r="AL101" s="77"/>
      <c r="AM101" s="24"/>
      <c r="AN101" s="45"/>
      <c r="AO101" s="45"/>
      <c r="AP101" s="45"/>
      <c r="AQ101" s="45"/>
      <c r="AR101" s="45"/>
      <c r="AS101" s="45"/>
      <c r="AT101" s="45"/>
      <c r="AU101" s="45"/>
      <c r="AV101" s="45"/>
      <c r="AW101" s="45"/>
      <c r="AX101" s="45"/>
      <c r="AY101" s="45"/>
      <c r="AZ101" s="45"/>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row>
    <row r="102" spans="1:52" s="38" customFormat="1" ht="9" customHeight="1">
      <c r="A102" s="192"/>
      <c r="B102" s="192"/>
      <c r="C102" s="192"/>
      <c r="D102" s="192"/>
      <c r="E102" s="192"/>
      <c r="F102" s="192"/>
      <c r="G102" s="192"/>
      <c r="H102" s="192"/>
      <c r="I102" s="192"/>
      <c r="J102" s="23" t="s">
        <v>5</v>
      </c>
      <c r="K102" s="23"/>
      <c r="L102" s="23"/>
      <c r="M102" s="23"/>
      <c r="N102" s="23"/>
      <c r="O102" s="23"/>
      <c r="P102" s="23"/>
      <c r="Q102" s="23"/>
      <c r="R102" s="23"/>
      <c r="S102" s="23"/>
      <c r="T102" s="192"/>
      <c r="U102" s="192"/>
      <c r="V102" s="192"/>
      <c r="W102" s="192"/>
      <c r="X102" s="192"/>
      <c r="Y102" s="192"/>
      <c r="Z102" s="192"/>
      <c r="AA102" s="192"/>
      <c r="AB102" s="192"/>
      <c r="AC102" s="23" t="s">
        <v>5</v>
      </c>
      <c r="AD102" s="23"/>
      <c r="AE102" s="23"/>
      <c r="AF102" s="23"/>
      <c r="AG102" s="23"/>
      <c r="AH102" s="23"/>
      <c r="AI102" s="23"/>
      <c r="AJ102" s="23"/>
      <c r="AK102" s="23"/>
      <c r="AL102" s="23"/>
      <c r="AM102" s="23"/>
      <c r="AN102" s="45"/>
      <c r="AO102" s="45"/>
      <c r="AP102" s="45"/>
      <c r="AQ102" s="45"/>
      <c r="AR102" s="45"/>
      <c r="AS102" s="45"/>
      <c r="AT102" s="45"/>
      <c r="AU102" s="45"/>
      <c r="AV102" s="45"/>
      <c r="AW102" s="45"/>
      <c r="AX102" s="45"/>
      <c r="AY102" s="45"/>
      <c r="AZ102" s="45"/>
    </row>
    <row r="103" spans="1:52" s="38" customFormat="1" ht="12.75" customHeight="1">
      <c r="A103" s="25" t="s">
        <v>12</v>
      </c>
      <c r="B103" s="23"/>
      <c r="C103" s="23"/>
      <c r="D103" s="23"/>
      <c r="E103" s="23"/>
      <c r="F103" s="23"/>
      <c r="G103" s="23"/>
      <c r="H103" s="23"/>
      <c r="I103" s="23"/>
      <c r="J103" s="23"/>
      <c r="K103" s="23"/>
      <c r="L103" s="23"/>
      <c r="M103" s="23"/>
      <c r="N103" s="23"/>
      <c r="O103" s="23"/>
      <c r="P103" s="23"/>
      <c r="Q103" s="23"/>
      <c r="R103" s="23"/>
      <c r="S103" s="23"/>
      <c r="T103" s="25" t="s">
        <v>12</v>
      </c>
      <c r="U103" s="23"/>
      <c r="V103" s="23"/>
      <c r="W103" s="23"/>
      <c r="X103" s="23"/>
      <c r="Y103" s="23"/>
      <c r="Z103" s="23"/>
      <c r="AA103" s="23"/>
      <c r="AB103" s="23"/>
      <c r="AC103" s="23"/>
      <c r="AD103" s="23"/>
      <c r="AE103" s="23"/>
      <c r="AF103" s="23"/>
      <c r="AG103" s="23"/>
      <c r="AH103" s="23"/>
      <c r="AI103" s="23"/>
      <c r="AJ103" s="23"/>
      <c r="AK103" s="23"/>
      <c r="AL103" s="23"/>
      <c r="AM103" s="23"/>
      <c r="AN103" s="45"/>
      <c r="AO103" s="45"/>
      <c r="AP103" s="45"/>
      <c r="AQ103" s="45"/>
      <c r="AR103" s="45"/>
      <c r="AS103" s="45"/>
      <c r="AT103" s="45"/>
      <c r="AU103" s="45"/>
      <c r="AV103" s="45"/>
      <c r="AW103" s="45"/>
      <c r="AX103" s="45"/>
      <c r="AY103" s="45"/>
      <c r="AZ103" s="45"/>
    </row>
    <row r="104" spans="1:52" s="38" customFormat="1"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45"/>
      <c r="AO104" s="45"/>
      <c r="AP104" s="45"/>
      <c r="AQ104" s="45"/>
      <c r="AR104" s="45"/>
      <c r="AS104" s="45"/>
      <c r="AT104" s="45"/>
      <c r="AU104" s="45"/>
      <c r="AV104" s="45"/>
      <c r="AW104" s="45"/>
      <c r="AX104" s="45"/>
      <c r="AY104" s="45"/>
      <c r="AZ104" s="45"/>
    </row>
    <row r="105" spans="1:52" s="38" customFormat="1" ht="15" customHeight="1">
      <c r="A105" s="190" t="s">
        <v>239</v>
      </c>
      <c r="B105" s="190"/>
      <c r="C105" s="190"/>
      <c r="D105" s="190"/>
      <c r="E105" s="190"/>
      <c r="F105" s="190"/>
      <c r="G105" s="190"/>
      <c r="H105" s="190"/>
      <c r="I105" s="190"/>
      <c r="J105" s="190"/>
      <c r="K105" s="190"/>
      <c r="L105" s="190"/>
      <c r="M105" s="190"/>
      <c r="N105" s="190"/>
      <c r="O105" s="190"/>
      <c r="P105" s="45"/>
      <c r="Q105" s="45"/>
      <c r="R105" s="176" t="s">
        <v>1</v>
      </c>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3"/>
      <c r="AN105" s="45"/>
      <c r="AO105" s="45"/>
      <c r="AP105" s="45"/>
      <c r="AQ105" s="45"/>
      <c r="AR105" s="45"/>
      <c r="AS105" s="45"/>
      <c r="AT105" s="45"/>
      <c r="AU105" s="45"/>
      <c r="AV105" s="45"/>
      <c r="AW105" s="45"/>
      <c r="AX105" s="45"/>
      <c r="AY105" s="45"/>
      <c r="AZ105" s="45"/>
    </row>
    <row r="106" spans="1:105" s="38" customFormat="1" ht="15">
      <c r="A106" s="191" t="str">
        <f>VLOOKUP($W$6,$BA$2:$BG$30,3,0)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06" s="191"/>
      <c r="C106" s="191"/>
      <c r="D106" s="191"/>
      <c r="E106" s="191"/>
      <c r="F106" s="191"/>
      <c r="G106" s="191"/>
      <c r="H106" s="191"/>
      <c r="I106" s="191"/>
      <c r="J106" s="191"/>
      <c r="K106" s="191"/>
      <c r="L106" s="191"/>
      <c r="M106" s="191"/>
      <c r="N106" s="191"/>
      <c r="O106" s="191"/>
      <c r="P106" s="191"/>
      <c r="Q106" s="45"/>
      <c r="R106" s="229">
        <f>A87</f>
        <v>0</v>
      </c>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13"/>
      <c r="AN106" s="45"/>
      <c r="AO106" s="45"/>
      <c r="AP106" s="45"/>
      <c r="AQ106" s="45"/>
      <c r="AR106" s="45"/>
      <c r="AS106" s="45"/>
      <c r="AT106" s="45"/>
      <c r="AU106" s="45"/>
      <c r="AV106" s="45"/>
      <c r="AW106" s="45"/>
      <c r="AX106" s="45"/>
      <c r="AY106" s="45"/>
      <c r="AZ106" s="45"/>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row>
    <row r="107" spans="1:52" s="38" customFormat="1" ht="15">
      <c r="A107" s="191"/>
      <c r="B107" s="191"/>
      <c r="C107" s="191"/>
      <c r="D107" s="191"/>
      <c r="E107" s="191"/>
      <c r="F107" s="191"/>
      <c r="G107" s="191"/>
      <c r="H107" s="191"/>
      <c r="I107" s="191"/>
      <c r="J107" s="191"/>
      <c r="K107" s="191"/>
      <c r="L107" s="191"/>
      <c r="M107" s="191"/>
      <c r="N107" s="191"/>
      <c r="O107" s="191"/>
      <c r="P107" s="191"/>
      <c r="Q107" s="45"/>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13"/>
      <c r="AN107" s="45"/>
      <c r="AO107" s="45"/>
      <c r="AP107" s="45"/>
      <c r="AQ107" s="45"/>
      <c r="AR107" s="45"/>
      <c r="AS107" s="45"/>
      <c r="AT107" s="45"/>
      <c r="AU107" s="45"/>
      <c r="AV107" s="45"/>
      <c r="AW107" s="45"/>
      <c r="AX107" s="45"/>
      <c r="AY107" s="45"/>
      <c r="AZ107" s="45"/>
    </row>
    <row r="108" spans="1:52" s="38" customFormat="1" ht="15">
      <c r="A108" s="191"/>
      <c r="B108" s="191"/>
      <c r="C108" s="191"/>
      <c r="D108" s="191"/>
      <c r="E108" s="191"/>
      <c r="F108" s="191"/>
      <c r="G108" s="191"/>
      <c r="H108" s="191"/>
      <c r="I108" s="191"/>
      <c r="J108" s="191"/>
      <c r="K108" s="191"/>
      <c r="L108" s="191"/>
      <c r="M108" s="191"/>
      <c r="N108" s="191"/>
      <c r="O108" s="191"/>
      <c r="P108" s="191"/>
      <c r="Q108" s="45"/>
      <c r="R108" s="22" t="s">
        <v>38</v>
      </c>
      <c r="S108" s="22"/>
      <c r="T108" s="22"/>
      <c r="U108" s="22"/>
      <c r="V108" s="22"/>
      <c r="W108" s="22"/>
      <c r="X108" s="22"/>
      <c r="Y108" s="22"/>
      <c r="Z108" s="22"/>
      <c r="AA108" s="22"/>
      <c r="AB108" s="22"/>
      <c r="AC108" s="22"/>
      <c r="AD108" s="22"/>
      <c r="AE108" s="22"/>
      <c r="AF108" s="22"/>
      <c r="AG108" s="22"/>
      <c r="AH108" s="22"/>
      <c r="AI108" s="22"/>
      <c r="AJ108" s="22"/>
      <c r="AK108" s="22"/>
      <c r="AL108" s="22"/>
      <c r="AM108" s="22"/>
      <c r="AN108" s="45"/>
      <c r="AO108" s="45"/>
      <c r="AP108" s="45"/>
      <c r="AQ108" s="45"/>
      <c r="AR108" s="45"/>
      <c r="AS108" s="45"/>
      <c r="AT108" s="45"/>
      <c r="AU108" s="45"/>
      <c r="AV108" s="45"/>
      <c r="AW108" s="45"/>
      <c r="AX108" s="45"/>
      <c r="AY108" s="45"/>
      <c r="AZ108" s="45"/>
    </row>
    <row r="109" spans="1:52" s="38" customFormat="1" ht="15">
      <c r="A109" s="191"/>
      <c r="B109" s="191"/>
      <c r="C109" s="191"/>
      <c r="D109" s="191"/>
      <c r="E109" s="191"/>
      <c r="F109" s="191"/>
      <c r="G109" s="191"/>
      <c r="H109" s="191"/>
      <c r="I109" s="191"/>
      <c r="J109" s="191"/>
      <c r="K109" s="191"/>
      <c r="L109" s="191"/>
      <c r="M109" s="191"/>
      <c r="N109" s="191"/>
      <c r="O109" s="191"/>
      <c r="P109" s="191"/>
      <c r="Q109" s="45"/>
      <c r="R109" s="186">
        <f>A90</f>
        <v>0</v>
      </c>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3"/>
      <c r="AN109" s="45"/>
      <c r="AO109" s="45"/>
      <c r="AP109" s="45"/>
      <c r="AQ109" s="45"/>
      <c r="AR109" s="45"/>
      <c r="AS109" s="45"/>
      <c r="AT109" s="45"/>
      <c r="AU109" s="45"/>
      <c r="AV109" s="45"/>
      <c r="AW109" s="45"/>
      <c r="AX109" s="45"/>
      <c r="AY109" s="45"/>
      <c r="AZ109" s="45"/>
    </row>
    <row r="110" spans="1:52" s="38" customFormat="1" ht="15">
      <c r="A110" s="191"/>
      <c r="B110" s="191"/>
      <c r="C110" s="191"/>
      <c r="D110" s="191"/>
      <c r="E110" s="191"/>
      <c r="F110" s="191"/>
      <c r="G110" s="191"/>
      <c r="H110" s="191"/>
      <c r="I110" s="191"/>
      <c r="J110" s="191"/>
      <c r="K110" s="191"/>
      <c r="L110" s="191"/>
      <c r="M110" s="191"/>
      <c r="N110" s="191"/>
      <c r="O110" s="191"/>
      <c r="P110" s="191"/>
      <c r="Q110" s="45"/>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3"/>
      <c r="AN110" s="45"/>
      <c r="AO110" s="45"/>
      <c r="AP110" s="45"/>
      <c r="AQ110" s="45"/>
      <c r="AR110" s="45"/>
      <c r="AS110" s="45"/>
      <c r="AT110" s="45"/>
      <c r="AU110" s="45"/>
      <c r="AV110" s="45"/>
      <c r="AW110" s="45"/>
      <c r="AX110" s="45"/>
      <c r="AY110" s="45"/>
      <c r="AZ110" s="45"/>
    </row>
    <row r="111" spans="1:52" s="38" customFormat="1" ht="15" customHeight="1">
      <c r="A111" s="191"/>
      <c r="B111" s="191"/>
      <c r="C111" s="191"/>
      <c r="D111" s="191"/>
      <c r="E111" s="191"/>
      <c r="F111" s="191"/>
      <c r="G111" s="191"/>
      <c r="H111" s="191"/>
      <c r="I111" s="191"/>
      <c r="J111" s="191"/>
      <c r="K111" s="191"/>
      <c r="L111" s="191"/>
      <c r="M111" s="191"/>
      <c r="N111" s="191"/>
      <c r="O111" s="191"/>
      <c r="P111" s="191"/>
      <c r="Q111" s="45"/>
      <c r="R111" s="187" t="s">
        <v>40</v>
      </c>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3"/>
      <c r="AN111" s="45"/>
      <c r="AO111" s="45"/>
      <c r="AP111" s="45"/>
      <c r="AQ111" s="45"/>
      <c r="AR111" s="45"/>
      <c r="AS111" s="45"/>
      <c r="AT111" s="45"/>
      <c r="AU111" s="45"/>
      <c r="AV111" s="45"/>
      <c r="AW111" s="45"/>
      <c r="AX111" s="45"/>
      <c r="AY111" s="45"/>
      <c r="AZ111" s="45"/>
    </row>
    <row r="112" spans="1:52" s="38" customFormat="1" ht="15">
      <c r="A112" s="191"/>
      <c r="B112" s="191"/>
      <c r="C112" s="191"/>
      <c r="D112" s="191"/>
      <c r="E112" s="191"/>
      <c r="F112" s="191"/>
      <c r="G112" s="191"/>
      <c r="H112" s="191"/>
      <c r="I112" s="191"/>
      <c r="J112" s="191"/>
      <c r="K112" s="191"/>
      <c r="L112" s="191"/>
      <c r="M112" s="191"/>
      <c r="N112" s="191"/>
      <c r="O112" s="191"/>
      <c r="P112" s="191"/>
      <c r="Q112" s="45"/>
      <c r="R112" s="187">
        <f>A92</f>
        <v>0</v>
      </c>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45"/>
      <c r="AO112" s="45"/>
      <c r="AP112" s="45"/>
      <c r="AQ112" s="45"/>
      <c r="AR112" s="45"/>
      <c r="AS112" s="45"/>
      <c r="AT112" s="45"/>
      <c r="AU112" s="45"/>
      <c r="AV112" s="45"/>
      <c r="AW112" s="45"/>
      <c r="AX112" s="45"/>
      <c r="AY112" s="45"/>
      <c r="AZ112" s="45"/>
    </row>
    <row r="113" spans="1:52" s="38" customFormat="1" ht="15">
      <c r="A113" s="191"/>
      <c r="B113" s="191"/>
      <c r="C113" s="191"/>
      <c r="D113" s="191"/>
      <c r="E113" s="191"/>
      <c r="F113" s="191"/>
      <c r="G113" s="191"/>
      <c r="H113" s="191"/>
      <c r="I113" s="191"/>
      <c r="J113" s="191"/>
      <c r="K113" s="191"/>
      <c r="L113" s="191"/>
      <c r="M113" s="191"/>
      <c r="N113" s="191"/>
      <c r="O113" s="191"/>
      <c r="P113" s="191"/>
      <c r="Q113" s="45"/>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45"/>
      <c r="AO113" s="45"/>
      <c r="AP113" s="45"/>
      <c r="AQ113" s="45"/>
      <c r="AR113" s="45"/>
      <c r="AS113" s="45"/>
      <c r="AT113" s="45"/>
      <c r="AU113" s="45"/>
      <c r="AV113" s="45"/>
      <c r="AW113" s="45"/>
      <c r="AX113" s="45"/>
      <c r="AY113" s="45"/>
      <c r="AZ113" s="45"/>
    </row>
    <row r="114" spans="1:52" s="38" customFormat="1" ht="15">
      <c r="A114" s="191"/>
      <c r="B114" s="191"/>
      <c r="C114" s="191"/>
      <c r="D114" s="191"/>
      <c r="E114" s="191"/>
      <c r="F114" s="191"/>
      <c r="G114" s="191"/>
      <c r="H114" s="191"/>
      <c r="I114" s="191"/>
      <c r="J114" s="191"/>
      <c r="K114" s="191"/>
      <c r="L114" s="191"/>
      <c r="M114" s="191"/>
      <c r="N114" s="191"/>
      <c r="O114" s="191"/>
      <c r="P114" s="191"/>
      <c r="Q114" s="45"/>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45"/>
      <c r="AO114" s="45"/>
      <c r="AP114" s="45"/>
      <c r="AQ114" s="45"/>
      <c r="AR114" s="45"/>
      <c r="AS114" s="45"/>
      <c r="AT114" s="45"/>
      <c r="AU114" s="45"/>
      <c r="AV114" s="45"/>
      <c r="AW114" s="45"/>
      <c r="AX114" s="45"/>
      <c r="AY114" s="45"/>
      <c r="AZ114" s="45"/>
    </row>
    <row r="115" spans="1:52" s="38" customFormat="1" ht="15">
      <c r="A115" s="45"/>
      <c r="B115" s="45"/>
      <c r="C115" s="45"/>
      <c r="D115" s="45"/>
      <c r="E115" s="45"/>
      <c r="F115" s="45"/>
      <c r="G115" s="45"/>
      <c r="H115" s="45"/>
      <c r="I115" s="45"/>
      <c r="J115" s="45"/>
      <c r="K115" s="45"/>
      <c r="L115" s="45"/>
      <c r="M115" s="45"/>
      <c r="N115" s="45"/>
      <c r="O115" s="45"/>
      <c r="P115" s="45"/>
      <c r="Q115" s="45"/>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45"/>
      <c r="AO115" s="45"/>
      <c r="AP115" s="45"/>
      <c r="AQ115" s="45"/>
      <c r="AR115" s="45"/>
      <c r="AS115" s="45"/>
      <c r="AT115" s="45"/>
      <c r="AU115" s="45"/>
      <c r="AV115" s="45"/>
      <c r="AW115" s="45"/>
      <c r="AX115" s="45"/>
      <c r="AY115" s="45"/>
      <c r="AZ115" s="45"/>
    </row>
    <row r="116" spans="1:52" s="38" customFormat="1" ht="15">
      <c r="A116" s="14"/>
      <c r="B116" s="14"/>
      <c r="C116" s="14"/>
      <c r="D116" s="14"/>
      <c r="E116" s="14"/>
      <c r="F116" s="14"/>
      <c r="G116" s="14"/>
      <c r="H116" s="14"/>
      <c r="I116" s="14"/>
      <c r="J116" s="14"/>
      <c r="K116" s="14"/>
      <c r="L116" s="14"/>
      <c r="M116" s="14"/>
      <c r="N116" s="180" t="s">
        <v>2</v>
      </c>
      <c r="O116" s="180"/>
      <c r="P116" s="180"/>
      <c r="Q116" s="180"/>
      <c r="R116" s="180"/>
      <c r="S116" s="188" t="str">
        <f>V37</f>
        <v>ТД/Л</v>
      </c>
      <c r="T116" s="188"/>
      <c r="U116" s="188"/>
      <c r="V116" s="188"/>
      <c r="W116" s="188"/>
      <c r="X116" s="188"/>
      <c r="Y116" s="188"/>
      <c r="Z116" s="14"/>
      <c r="AA116" s="14"/>
      <c r="AB116" s="14"/>
      <c r="AC116" s="14"/>
      <c r="AD116" s="14"/>
      <c r="AE116" s="14"/>
      <c r="AF116" s="14"/>
      <c r="AG116" s="14"/>
      <c r="AH116" s="14"/>
      <c r="AI116" s="14"/>
      <c r="AJ116" s="14"/>
      <c r="AK116" s="14"/>
      <c r="AL116" s="14"/>
      <c r="AM116" s="13"/>
      <c r="AN116" s="45"/>
      <c r="AO116" s="45"/>
      <c r="AP116" s="45"/>
      <c r="AQ116" s="45"/>
      <c r="AR116" s="45"/>
      <c r="AS116" s="45"/>
      <c r="AT116" s="45"/>
      <c r="AU116" s="45"/>
      <c r="AV116" s="45"/>
      <c r="AW116" s="45"/>
      <c r="AX116" s="45"/>
      <c r="AY116" s="45"/>
      <c r="AZ116" s="45"/>
    </row>
    <row r="117" spans="1:52" s="38" customFormat="1" ht="15">
      <c r="A117" s="14"/>
      <c r="B117" s="14"/>
      <c r="C117" s="14"/>
      <c r="D117" s="14"/>
      <c r="E117" s="14"/>
      <c r="F117" s="14"/>
      <c r="G117" s="14"/>
      <c r="H117" s="14"/>
      <c r="I117" s="14"/>
      <c r="J117" s="14"/>
      <c r="K117" s="14"/>
      <c r="L117" s="14"/>
      <c r="M117" s="13"/>
      <c r="N117" s="17" t="s">
        <v>3</v>
      </c>
      <c r="O117" s="14"/>
      <c r="P117" s="14"/>
      <c r="Q117" s="14"/>
      <c r="R117" s="14"/>
      <c r="S117" s="15"/>
      <c r="T117" s="15"/>
      <c r="U117" s="14"/>
      <c r="V117" s="14"/>
      <c r="W117" s="14"/>
      <c r="X117" s="14"/>
      <c r="Y117" s="14"/>
      <c r="Z117" s="14"/>
      <c r="AA117" s="14"/>
      <c r="AB117" s="14"/>
      <c r="AC117" s="14"/>
      <c r="AD117" s="14"/>
      <c r="AE117" s="14"/>
      <c r="AF117" s="14"/>
      <c r="AG117" s="14"/>
      <c r="AH117" s="14"/>
      <c r="AI117" s="14"/>
      <c r="AJ117" s="14"/>
      <c r="AK117" s="14"/>
      <c r="AL117" s="14"/>
      <c r="AM117" s="13"/>
      <c r="AN117" s="45"/>
      <c r="AO117" s="45"/>
      <c r="AP117" s="45"/>
      <c r="AQ117" s="45"/>
      <c r="AR117" s="45"/>
      <c r="AS117" s="45"/>
      <c r="AT117" s="45"/>
      <c r="AU117" s="45"/>
      <c r="AV117" s="45"/>
      <c r="AW117" s="45"/>
      <c r="AX117" s="45"/>
      <c r="AY117" s="45"/>
      <c r="AZ117" s="45"/>
    </row>
    <row r="118" spans="1:52" s="38" customFormat="1" ht="15">
      <c r="A118" s="18"/>
      <c r="B118" s="177" t="s">
        <v>52</v>
      </c>
      <c r="C118" s="177"/>
      <c r="D118" s="177"/>
      <c r="E118" s="177"/>
      <c r="F118" s="177"/>
      <c r="G118" s="177"/>
      <c r="H118" s="177"/>
      <c r="I118" s="177"/>
      <c r="J118" s="177"/>
      <c r="K118" s="177"/>
      <c r="L118" s="166" t="str">
        <f>V37</f>
        <v>ТД/Л</v>
      </c>
      <c r="M118" s="166"/>
      <c r="N118" s="166"/>
      <c r="O118" s="166"/>
      <c r="P118" s="166"/>
      <c r="Q118" s="166"/>
      <c r="R118" s="166"/>
      <c r="S118" s="166"/>
      <c r="T118" s="166"/>
      <c r="U118" s="14" t="s">
        <v>6</v>
      </c>
      <c r="V118" s="14"/>
      <c r="W118" s="184">
        <f>AD39</f>
        <v>0</v>
      </c>
      <c r="X118" s="184"/>
      <c r="Y118" s="184"/>
      <c r="Z118" s="184"/>
      <c r="AA118" s="184"/>
      <c r="AB118" s="184"/>
      <c r="AC118" s="39" t="str">
        <f>AJ39</f>
        <v> г.</v>
      </c>
      <c r="AD118" s="14"/>
      <c r="AE118" s="14"/>
      <c r="AF118" s="14"/>
      <c r="AG118" s="14"/>
      <c r="AH118" s="14"/>
      <c r="AI118" s="14"/>
      <c r="AJ118" s="14"/>
      <c r="AK118" s="14"/>
      <c r="AL118" s="14"/>
      <c r="AM118" s="13"/>
      <c r="AN118" s="45"/>
      <c r="AO118" s="45"/>
      <c r="AP118" s="45"/>
      <c r="AQ118" s="45"/>
      <c r="AR118" s="45"/>
      <c r="AS118" s="45"/>
      <c r="AT118" s="45"/>
      <c r="AU118" s="45"/>
      <c r="AV118" s="45"/>
      <c r="AW118" s="45"/>
      <c r="AX118" s="45"/>
      <c r="AY118" s="45"/>
      <c r="AZ118" s="45"/>
    </row>
    <row r="119" spans="1:52" s="38" customFormat="1" ht="25.5" customHeight="1">
      <c r="A119" s="17" t="s">
        <v>4</v>
      </c>
      <c r="B119" s="189"/>
      <c r="C119" s="189"/>
      <c r="D119" s="17" t="s">
        <v>4</v>
      </c>
      <c r="E119" s="209"/>
      <c r="F119" s="209"/>
      <c r="G119" s="209"/>
      <c r="H119" s="209"/>
      <c r="I119" s="209"/>
      <c r="J119" s="209"/>
      <c r="K119" s="209"/>
      <c r="L119" s="43" t="s">
        <v>5</v>
      </c>
      <c r="M119" s="14"/>
      <c r="N119" s="14"/>
      <c r="O119" s="40"/>
      <c r="P119" s="40"/>
      <c r="Q119" s="40"/>
      <c r="R119" s="40"/>
      <c r="S119" s="40"/>
      <c r="T119" s="40"/>
      <c r="U119" s="14"/>
      <c r="V119" s="14"/>
      <c r="W119" s="32"/>
      <c r="X119" s="32"/>
      <c r="Y119" s="32"/>
      <c r="Z119" s="32"/>
      <c r="AA119" s="32"/>
      <c r="AB119" s="32"/>
      <c r="AC119" s="32"/>
      <c r="AD119" s="14"/>
      <c r="AE119" s="14"/>
      <c r="AF119" s="14"/>
      <c r="AG119" s="14"/>
      <c r="AH119" s="14"/>
      <c r="AI119" s="14"/>
      <c r="AJ119" s="14"/>
      <c r="AK119" s="14"/>
      <c r="AL119" s="14"/>
      <c r="AM119" s="13"/>
      <c r="AN119" s="45"/>
      <c r="AO119" s="45"/>
      <c r="AP119" s="45"/>
      <c r="AQ119" s="45"/>
      <c r="AR119" s="45"/>
      <c r="AS119" s="45"/>
      <c r="AT119" s="45"/>
      <c r="AU119" s="45"/>
      <c r="AV119" s="45"/>
      <c r="AW119" s="45"/>
      <c r="AX119" s="45"/>
      <c r="AY119" s="45"/>
      <c r="AZ119" s="45"/>
    </row>
    <row r="120" spans="1:52" s="38" customFormat="1" ht="33" customHeight="1">
      <c r="A120" s="183" t="s">
        <v>58</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3"/>
      <c r="AN120" s="45"/>
      <c r="AO120" s="45"/>
      <c r="AP120" s="45"/>
      <c r="AQ120" s="45"/>
      <c r="AR120" s="45"/>
      <c r="AS120" s="45"/>
      <c r="AT120" s="45"/>
      <c r="AU120" s="45"/>
      <c r="AV120" s="45"/>
      <c r="AW120" s="45"/>
      <c r="AX120" s="45"/>
      <c r="AY120" s="45"/>
      <c r="AZ120" s="45"/>
    </row>
    <row r="121" spans="1:52" s="38" customFormat="1" ht="4.5" customHeight="1">
      <c r="A121" s="14"/>
      <c r="B121" s="14"/>
      <c r="C121" s="14"/>
      <c r="D121" s="14"/>
      <c r="E121" s="14"/>
      <c r="F121" s="14"/>
      <c r="G121" s="14"/>
      <c r="H121" s="14"/>
      <c r="I121" s="14"/>
      <c r="J121" s="14"/>
      <c r="K121" s="14"/>
      <c r="L121" s="14"/>
      <c r="M121" s="14"/>
      <c r="N121" s="14"/>
      <c r="O121" s="14"/>
      <c r="P121" s="14"/>
      <c r="Q121" s="14"/>
      <c r="R121" s="14"/>
      <c r="S121" s="15"/>
      <c r="T121" s="15"/>
      <c r="U121" s="14"/>
      <c r="V121" s="14"/>
      <c r="W121" s="14"/>
      <c r="X121" s="14"/>
      <c r="Y121" s="14"/>
      <c r="Z121" s="14"/>
      <c r="AA121" s="14"/>
      <c r="AB121" s="14"/>
      <c r="AC121" s="14"/>
      <c r="AD121" s="14"/>
      <c r="AE121" s="14"/>
      <c r="AF121" s="14"/>
      <c r="AG121" s="14"/>
      <c r="AH121" s="14"/>
      <c r="AI121" s="14"/>
      <c r="AJ121" s="14"/>
      <c r="AK121" s="14"/>
      <c r="AL121" s="14"/>
      <c r="AM121" s="13"/>
      <c r="AN121" s="45"/>
      <c r="AO121" s="45"/>
      <c r="AP121" s="45"/>
      <c r="AQ121" s="45"/>
      <c r="AR121" s="45"/>
      <c r="AS121" s="45"/>
      <c r="AT121" s="45"/>
      <c r="AU121" s="45"/>
      <c r="AV121" s="45"/>
      <c r="AW121" s="45"/>
      <c r="AX121" s="45"/>
      <c r="AY121" s="45"/>
      <c r="AZ121" s="45"/>
    </row>
    <row r="122" spans="1:52" s="38" customFormat="1" ht="15" customHeight="1">
      <c r="A122" s="167" t="s">
        <v>68</v>
      </c>
      <c r="B122" s="168"/>
      <c r="C122" s="169"/>
      <c r="D122" s="157" t="s">
        <v>7</v>
      </c>
      <c r="E122" s="158"/>
      <c r="F122" s="158"/>
      <c r="G122" s="158"/>
      <c r="H122" s="158"/>
      <c r="I122" s="158"/>
      <c r="J122" s="158"/>
      <c r="K122" s="158"/>
      <c r="L122" s="158"/>
      <c r="M122" s="158"/>
      <c r="N122" s="158"/>
      <c r="O122" s="158"/>
      <c r="P122" s="158"/>
      <c r="Q122" s="158"/>
      <c r="R122" s="158"/>
      <c r="S122" s="158"/>
      <c r="T122" s="158"/>
      <c r="U122" s="158"/>
      <c r="V122" s="158"/>
      <c r="W122" s="159"/>
      <c r="X122" s="167" t="s">
        <v>8</v>
      </c>
      <c r="Y122" s="168"/>
      <c r="Z122" s="169"/>
      <c r="AA122" s="179" t="s">
        <v>57</v>
      </c>
      <c r="AB122" s="179"/>
      <c r="AC122" s="179"/>
      <c r="AD122" s="179" t="s">
        <v>54</v>
      </c>
      <c r="AE122" s="179"/>
      <c r="AF122" s="179"/>
      <c r="AG122" s="179" t="s">
        <v>55</v>
      </c>
      <c r="AH122" s="179"/>
      <c r="AI122" s="179"/>
      <c r="AJ122" s="179" t="s">
        <v>56</v>
      </c>
      <c r="AK122" s="179"/>
      <c r="AL122" s="179"/>
      <c r="AM122" s="13"/>
      <c r="AN122" s="45"/>
      <c r="AO122" s="45"/>
      <c r="AP122" s="45"/>
      <c r="AQ122" s="45"/>
      <c r="AR122" s="45"/>
      <c r="AS122" s="45"/>
      <c r="AT122" s="45"/>
      <c r="AU122" s="45"/>
      <c r="AV122" s="45"/>
      <c r="AW122" s="45"/>
      <c r="AX122" s="45"/>
      <c r="AY122" s="45"/>
      <c r="AZ122" s="45"/>
    </row>
    <row r="123" spans="1:52" s="38" customFormat="1" ht="15">
      <c r="A123" s="170"/>
      <c r="B123" s="171"/>
      <c r="C123" s="172"/>
      <c r="D123" s="160"/>
      <c r="E123" s="161"/>
      <c r="F123" s="161"/>
      <c r="G123" s="161"/>
      <c r="H123" s="161"/>
      <c r="I123" s="161"/>
      <c r="J123" s="161"/>
      <c r="K123" s="161"/>
      <c r="L123" s="161"/>
      <c r="M123" s="161"/>
      <c r="N123" s="161"/>
      <c r="O123" s="161"/>
      <c r="P123" s="161"/>
      <c r="Q123" s="161"/>
      <c r="R123" s="161"/>
      <c r="S123" s="161"/>
      <c r="T123" s="161"/>
      <c r="U123" s="161"/>
      <c r="V123" s="161"/>
      <c r="W123" s="162"/>
      <c r="X123" s="170"/>
      <c r="Y123" s="171"/>
      <c r="Z123" s="172"/>
      <c r="AA123" s="179"/>
      <c r="AB123" s="179"/>
      <c r="AC123" s="179"/>
      <c r="AD123" s="179"/>
      <c r="AE123" s="179"/>
      <c r="AF123" s="179"/>
      <c r="AG123" s="179"/>
      <c r="AH123" s="179"/>
      <c r="AI123" s="179"/>
      <c r="AJ123" s="179"/>
      <c r="AK123" s="179"/>
      <c r="AL123" s="179"/>
      <c r="AM123" s="13"/>
      <c r="AN123" s="45"/>
      <c r="AO123" s="45"/>
      <c r="AP123" s="45"/>
      <c r="AQ123" s="45"/>
      <c r="AR123" s="45"/>
      <c r="AS123" s="45"/>
      <c r="AT123" s="45"/>
      <c r="AU123" s="45"/>
      <c r="AV123" s="45"/>
      <c r="AW123" s="45"/>
      <c r="AX123" s="45"/>
      <c r="AY123" s="45"/>
      <c r="AZ123" s="45"/>
    </row>
    <row r="124" spans="1:52" s="38" customFormat="1" ht="15">
      <c r="A124" s="170"/>
      <c r="B124" s="171"/>
      <c r="C124" s="172"/>
      <c r="D124" s="160"/>
      <c r="E124" s="161"/>
      <c r="F124" s="161"/>
      <c r="G124" s="161"/>
      <c r="H124" s="161"/>
      <c r="I124" s="161"/>
      <c r="J124" s="161"/>
      <c r="K124" s="161"/>
      <c r="L124" s="161"/>
      <c r="M124" s="161"/>
      <c r="N124" s="161"/>
      <c r="O124" s="161"/>
      <c r="P124" s="161"/>
      <c r="Q124" s="161"/>
      <c r="R124" s="161"/>
      <c r="S124" s="161"/>
      <c r="T124" s="161"/>
      <c r="U124" s="161"/>
      <c r="V124" s="161"/>
      <c r="W124" s="162"/>
      <c r="X124" s="170"/>
      <c r="Y124" s="171"/>
      <c r="Z124" s="172"/>
      <c r="AA124" s="179"/>
      <c r="AB124" s="179"/>
      <c r="AC124" s="179"/>
      <c r="AD124" s="179"/>
      <c r="AE124" s="179"/>
      <c r="AF124" s="179"/>
      <c r="AG124" s="179"/>
      <c r="AH124" s="179"/>
      <c r="AI124" s="179"/>
      <c r="AJ124" s="179"/>
      <c r="AK124" s="179"/>
      <c r="AL124" s="179"/>
      <c r="AM124" s="13"/>
      <c r="AN124" s="45"/>
      <c r="AO124" s="45"/>
      <c r="AP124" s="45"/>
      <c r="AQ124" s="45"/>
      <c r="AR124" s="45"/>
      <c r="AS124" s="45"/>
      <c r="AT124" s="45"/>
      <c r="AU124" s="45"/>
      <c r="AV124" s="45"/>
      <c r="AW124" s="45"/>
      <c r="AX124" s="45"/>
      <c r="AY124" s="45"/>
      <c r="AZ124" s="45"/>
    </row>
    <row r="125" spans="1:52" s="38" customFormat="1" ht="15">
      <c r="A125" s="173"/>
      <c r="B125" s="174"/>
      <c r="C125" s="175"/>
      <c r="D125" s="163"/>
      <c r="E125" s="164"/>
      <c r="F125" s="164"/>
      <c r="G125" s="164"/>
      <c r="H125" s="164"/>
      <c r="I125" s="164"/>
      <c r="J125" s="164"/>
      <c r="K125" s="164"/>
      <c r="L125" s="164"/>
      <c r="M125" s="164"/>
      <c r="N125" s="164"/>
      <c r="O125" s="164"/>
      <c r="P125" s="164"/>
      <c r="Q125" s="164"/>
      <c r="R125" s="164"/>
      <c r="S125" s="164"/>
      <c r="T125" s="164"/>
      <c r="U125" s="164"/>
      <c r="V125" s="164"/>
      <c r="W125" s="165"/>
      <c r="X125" s="173"/>
      <c r="Y125" s="174"/>
      <c r="Z125" s="175"/>
      <c r="AA125" s="179"/>
      <c r="AB125" s="179"/>
      <c r="AC125" s="179"/>
      <c r="AD125" s="179"/>
      <c r="AE125" s="179"/>
      <c r="AF125" s="179"/>
      <c r="AG125" s="179"/>
      <c r="AH125" s="179"/>
      <c r="AI125" s="179"/>
      <c r="AJ125" s="179"/>
      <c r="AK125" s="179"/>
      <c r="AL125" s="179"/>
      <c r="AM125" s="13"/>
      <c r="AN125" s="45"/>
      <c r="AO125" s="45"/>
      <c r="AP125" s="45"/>
      <c r="AQ125" s="45"/>
      <c r="AR125" s="45"/>
      <c r="AS125" s="45"/>
      <c r="AT125" s="45"/>
      <c r="AU125" s="45"/>
      <c r="AV125" s="45"/>
      <c r="AW125" s="45"/>
      <c r="AX125" s="45"/>
      <c r="AY125" s="45"/>
      <c r="AZ125" s="45"/>
    </row>
    <row r="126" spans="1:52" s="38" customFormat="1" ht="48" customHeight="1">
      <c r="A126" s="153" t="e">
        <f>VLOOKUP(D126,$BA$57:$BC$64,2,0)</f>
        <v>#N/A</v>
      </c>
      <c r="B126" s="154"/>
      <c r="C126" s="155"/>
      <c r="D126" s="210">
        <f>C53</f>
        <v>0</v>
      </c>
      <c r="E126" s="211"/>
      <c r="F126" s="211"/>
      <c r="G126" s="211"/>
      <c r="H126" s="211"/>
      <c r="I126" s="211"/>
      <c r="J126" s="211"/>
      <c r="K126" s="211"/>
      <c r="L126" s="211"/>
      <c r="M126" s="211"/>
      <c r="N126" s="211"/>
      <c r="O126" s="211"/>
      <c r="P126" s="211"/>
      <c r="Q126" s="211"/>
      <c r="R126" s="211"/>
      <c r="S126" s="211"/>
      <c r="T126" s="211"/>
      <c r="U126" s="211"/>
      <c r="V126" s="211"/>
      <c r="W126" s="212"/>
      <c r="X126" s="226">
        <f>AI53</f>
        <v>0</v>
      </c>
      <c r="Y126" s="227"/>
      <c r="Z126" s="228"/>
      <c r="AA126" s="182" t="e">
        <f>VLOOKUP(D126,$BA$57:$BC$64,3,FALSE)</f>
        <v>#N/A</v>
      </c>
      <c r="AB126" s="149"/>
      <c r="AC126" s="149"/>
      <c r="AD126" s="149" t="e">
        <f>X126*AA126</f>
        <v>#N/A</v>
      </c>
      <c r="AE126" s="149"/>
      <c r="AF126" s="149"/>
      <c r="AG126" s="149" t="e">
        <f>ROUND(AD126*0.2,2)</f>
        <v>#N/A</v>
      </c>
      <c r="AH126" s="149"/>
      <c r="AI126" s="149"/>
      <c r="AJ126" s="149" t="e">
        <f>AD126+AG126</f>
        <v>#N/A</v>
      </c>
      <c r="AK126" s="149"/>
      <c r="AL126" s="149"/>
      <c r="AM126" s="13"/>
      <c r="AN126" s="45"/>
      <c r="AO126" s="45"/>
      <c r="AP126" s="45"/>
      <c r="AQ126" s="45"/>
      <c r="AR126" s="45"/>
      <c r="AS126" s="45"/>
      <c r="AT126" s="45"/>
      <c r="AU126" s="45"/>
      <c r="AV126" s="45"/>
      <c r="AW126" s="45"/>
      <c r="AX126" s="45"/>
      <c r="AY126" s="45"/>
      <c r="AZ126" s="45"/>
    </row>
    <row r="127" spans="1:52" s="38" customFormat="1" ht="45" customHeight="1">
      <c r="A127" s="156" t="e">
        <f>VLOOKUP(D127,$BA$57:$BC$64,2,0)</f>
        <v>#N/A</v>
      </c>
      <c r="B127" s="156"/>
      <c r="C127" s="156"/>
      <c r="D127" s="150">
        <f>C54</f>
        <v>0</v>
      </c>
      <c r="E127" s="150"/>
      <c r="F127" s="150"/>
      <c r="G127" s="150"/>
      <c r="H127" s="150"/>
      <c r="I127" s="150"/>
      <c r="J127" s="150"/>
      <c r="K127" s="150"/>
      <c r="L127" s="150"/>
      <c r="M127" s="150"/>
      <c r="N127" s="150"/>
      <c r="O127" s="150"/>
      <c r="P127" s="150"/>
      <c r="Q127" s="150"/>
      <c r="R127" s="150"/>
      <c r="S127" s="150"/>
      <c r="T127" s="150"/>
      <c r="U127" s="150"/>
      <c r="V127" s="150"/>
      <c r="W127" s="150"/>
      <c r="X127" s="185">
        <f>AI54</f>
        <v>0</v>
      </c>
      <c r="Y127" s="185"/>
      <c r="Z127" s="185"/>
      <c r="AA127" s="182" t="e">
        <f>VLOOKUP(D127,$BA$57:$BC$64,3,FALSE)</f>
        <v>#N/A</v>
      </c>
      <c r="AB127" s="149"/>
      <c r="AC127" s="149"/>
      <c r="AD127" s="149" t="e">
        <f>X127*AA127</f>
        <v>#N/A</v>
      </c>
      <c r="AE127" s="149"/>
      <c r="AF127" s="149"/>
      <c r="AG127" s="149" t="e">
        <f>ROUND(AD127*0.2,2)</f>
        <v>#N/A</v>
      </c>
      <c r="AH127" s="149"/>
      <c r="AI127" s="149"/>
      <c r="AJ127" s="149" t="e">
        <f>AD127+AG127</f>
        <v>#N/A</v>
      </c>
      <c r="AK127" s="149"/>
      <c r="AL127" s="149"/>
      <c r="AM127" s="13"/>
      <c r="AN127" s="45"/>
      <c r="AO127" s="45"/>
      <c r="AP127" s="45"/>
      <c r="AQ127" s="45"/>
      <c r="AR127" s="45"/>
      <c r="AS127" s="45"/>
      <c r="AT127" s="45"/>
      <c r="AU127" s="45"/>
      <c r="AV127" s="45"/>
      <c r="AW127" s="45"/>
      <c r="AX127" s="45"/>
      <c r="AY127" s="45"/>
      <c r="AZ127" s="45"/>
    </row>
    <row r="128" spans="1:52" s="38" customFormat="1" ht="46.5" customHeight="1" thickBot="1">
      <c r="A128" s="156" t="e">
        <f>VLOOKUP(D128,$BA$57:$BC$64,2,0)</f>
        <v>#N/A</v>
      </c>
      <c r="B128" s="156"/>
      <c r="C128" s="156"/>
      <c r="D128" s="150">
        <f>C55</f>
        <v>0</v>
      </c>
      <c r="E128" s="150"/>
      <c r="F128" s="150"/>
      <c r="G128" s="150"/>
      <c r="H128" s="150"/>
      <c r="I128" s="150"/>
      <c r="J128" s="150"/>
      <c r="K128" s="150"/>
      <c r="L128" s="150"/>
      <c r="M128" s="150"/>
      <c r="N128" s="150"/>
      <c r="O128" s="150"/>
      <c r="P128" s="150"/>
      <c r="Q128" s="150"/>
      <c r="R128" s="150"/>
      <c r="S128" s="150"/>
      <c r="T128" s="150"/>
      <c r="U128" s="150"/>
      <c r="V128" s="150"/>
      <c r="W128" s="150"/>
      <c r="X128" s="185">
        <f>AI55</f>
        <v>0</v>
      </c>
      <c r="Y128" s="185"/>
      <c r="Z128" s="185"/>
      <c r="AA128" s="182" t="e">
        <f>VLOOKUP(D128,$BA$57:$BC$64,3,FALSE)</f>
        <v>#N/A</v>
      </c>
      <c r="AB128" s="149"/>
      <c r="AC128" s="149"/>
      <c r="AD128" s="149" t="e">
        <f>X128*AA128</f>
        <v>#N/A</v>
      </c>
      <c r="AE128" s="149"/>
      <c r="AF128" s="149"/>
      <c r="AG128" s="149" t="e">
        <f>ROUND(AD128*0.2,2)</f>
        <v>#N/A</v>
      </c>
      <c r="AH128" s="149"/>
      <c r="AI128" s="149"/>
      <c r="AJ128" s="149" t="e">
        <f>AD128+AG128</f>
        <v>#N/A</v>
      </c>
      <c r="AK128" s="149"/>
      <c r="AL128" s="149"/>
      <c r="AM128" s="13"/>
      <c r="AN128" s="45"/>
      <c r="AO128" s="45"/>
      <c r="AP128" s="45"/>
      <c r="AQ128" s="45"/>
      <c r="AR128" s="45"/>
      <c r="AS128" s="45"/>
      <c r="AT128" s="45"/>
      <c r="AU128" s="45"/>
      <c r="AV128" s="45"/>
      <c r="AW128" s="45"/>
      <c r="AX128" s="45"/>
      <c r="AY128" s="45"/>
      <c r="AZ128" s="45"/>
    </row>
    <row r="129" spans="1:52" s="38" customFormat="1" ht="15.75" thickBot="1">
      <c r="A129" s="14"/>
      <c r="B129" s="14"/>
      <c r="C129" s="14"/>
      <c r="D129" s="14"/>
      <c r="E129" s="14"/>
      <c r="F129" s="14"/>
      <c r="G129" s="14"/>
      <c r="H129" s="14"/>
      <c r="I129" s="14"/>
      <c r="J129" s="14"/>
      <c r="K129" s="14"/>
      <c r="L129" s="14"/>
      <c r="M129" s="14"/>
      <c r="N129" s="14"/>
      <c r="O129" s="14"/>
      <c r="P129" s="14"/>
      <c r="Q129" s="14"/>
      <c r="R129" s="14"/>
      <c r="S129" s="15"/>
      <c r="T129" s="14"/>
      <c r="U129" s="14"/>
      <c r="V129" s="14"/>
      <c r="W129" s="14"/>
      <c r="X129" s="19" t="s">
        <v>9</v>
      </c>
      <c r="Y129" s="14"/>
      <c r="Z129" s="14"/>
      <c r="AA129" s="33"/>
      <c r="AB129" s="33"/>
      <c r="AC129" s="33"/>
      <c r="AD129" s="181">
        <f>SUMIF(AD126:AF128,"&gt;0",AD126:AF128)</f>
        <v>0</v>
      </c>
      <c r="AE129" s="181"/>
      <c r="AF129" s="181"/>
      <c r="AG129" s="181">
        <f>SUMIF(AG126:AI128,"&gt;0",AG126:AI128)</f>
        <v>0</v>
      </c>
      <c r="AH129" s="181"/>
      <c r="AI129" s="181"/>
      <c r="AJ129" s="181">
        <f>SUMIF(AJ126:AL128,"&gt;0",AJ126:AL128)</f>
        <v>0</v>
      </c>
      <c r="AK129" s="181"/>
      <c r="AL129" s="181"/>
      <c r="AM129" s="13"/>
      <c r="AN129" s="45"/>
      <c r="AO129" s="45"/>
      <c r="AP129" s="45"/>
      <c r="AQ129" s="45"/>
      <c r="AR129" s="45"/>
      <c r="AS129" s="45"/>
      <c r="AT129" s="45"/>
      <c r="AU129" s="45"/>
      <c r="AV129" s="45"/>
      <c r="AW129" s="45"/>
      <c r="AX129" s="45"/>
      <c r="AY129" s="45"/>
      <c r="AZ129" s="45"/>
    </row>
    <row r="130" spans="1:52" s="38" customFormat="1" ht="15">
      <c r="A130" s="152" t="s">
        <v>59</v>
      </c>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3"/>
      <c r="AN130" s="45"/>
      <c r="AO130" s="45"/>
      <c r="AP130" s="45"/>
      <c r="AQ130" s="45"/>
      <c r="AR130" s="45"/>
      <c r="AS130" s="45"/>
      <c r="AT130" s="45"/>
      <c r="AU130" s="45"/>
      <c r="AV130" s="45"/>
      <c r="AW130" s="45"/>
      <c r="AX130" s="45"/>
      <c r="AY130" s="45"/>
      <c r="AZ130" s="45"/>
    </row>
    <row r="131" spans="1:52" s="38" customFormat="1" ht="15">
      <c r="A131" s="152" t="s">
        <v>53</v>
      </c>
      <c r="B131" s="152"/>
      <c r="C131" s="152"/>
      <c r="D131" s="152"/>
      <c r="E131" s="152"/>
      <c r="F131" s="152"/>
      <c r="G131" s="152"/>
      <c r="H131" s="219"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13"/>
      <c r="AN131" s="45"/>
      <c r="AO131" s="45"/>
      <c r="AP131" s="45"/>
      <c r="AQ131" s="45"/>
      <c r="AR131" s="45"/>
      <c r="AS131" s="45"/>
      <c r="AT131" s="45"/>
      <c r="AU131" s="45"/>
      <c r="AV131" s="45"/>
      <c r="AW131" s="45"/>
      <c r="AX131" s="45"/>
      <c r="AY131" s="45"/>
      <c r="AZ131" s="45"/>
    </row>
    <row r="132" spans="1:52" s="38" customFormat="1" ht="15">
      <c r="A132" s="14" t="s">
        <v>19</v>
      </c>
      <c r="B132" s="14"/>
      <c r="C132" s="14"/>
      <c r="D132" s="14"/>
      <c r="E132" s="14"/>
      <c r="F132" s="14"/>
      <c r="G132" s="14"/>
      <c r="H132" s="197"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3"/>
      <c r="AN132" s="45"/>
      <c r="AO132" s="45"/>
      <c r="AP132" s="45"/>
      <c r="AQ132" s="45"/>
      <c r="AR132" s="45"/>
      <c r="AS132" s="45"/>
      <c r="AT132" s="45"/>
      <c r="AU132" s="45"/>
      <c r="AV132" s="45"/>
      <c r="AW132" s="45"/>
      <c r="AX132" s="45"/>
      <c r="AY132" s="45"/>
      <c r="AZ132" s="45"/>
    </row>
    <row r="133" spans="1:52" s="38" customFormat="1" ht="24" customHeight="1">
      <c r="A133" s="152" t="s">
        <v>106</v>
      </c>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3"/>
      <c r="AN133" s="45"/>
      <c r="AO133" s="45"/>
      <c r="AP133" s="45"/>
      <c r="AQ133" s="45"/>
      <c r="AR133" s="45"/>
      <c r="AS133" s="45"/>
      <c r="AT133" s="45"/>
      <c r="AU133" s="45"/>
      <c r="AV133" s="45"/>
      <c r="AW133" s="45"/>
      <c r="AX133" s="45"/>
      <c r="AY133" s="45"/>
      <c r="AZ133" s="45"/>
    </row>
    <row r="134" spans="1:52" s="38" customFormat="1" ht="18.75" customHeight="1">
      <c r="A134" s="152" t="s">
        <v>60</v>
      </c>
      <c r="B134" s="152"/>
      <c r="C134" s="152"/>
      <c r="D134" s="152"/>
      <c r="E134" s="152"/>
      <c r="F134" s="152"/>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3"/>
      <c r="AN134" s="45"/>
      <c r="AO134" s="45"/>
      <c r="AP134" s="45"/>
      <c r="AQ134" s="45"/>
      <c r="AR134" s="45"/>
      <c r="AS134" s="45"/>
      <c r="AT134" s="45"/>
      <c r="AU134" s="45"/>
      <c r="AV134" s="45"/>
      <c r="AW134" s="45"/>
      <c r="AX134" s="45"/>
      <c r="AY134" s="45"/>
      <c r="AZ134" s="45"/>
    </row>
    <row r="135" spans="1:52" s="38" customFormat="1" ht="6" customHeight="1">
      <c r="A135" s="14"/>
      <c r="B135" s="14"/>
      <c r="C135" s="14"/>
      <c r="D135" s="14"/>
      <c r="E135" s="14"/>
      <c r="F135" s="14"/>
      <c r="G135" s="14"/>
      <c r="H135" s="14"/>
      <c r="I135" s="14"/>
      <c r="J135" s="14"/>
      <c r="K135" s="14"/>
      <c r="L135" s="14"/>
      <c r="M135" s="14"/>
      <c r="N135" s="14"/>
      <c r="O135" s="14"/>
      <c r="P135" s="14"/>
      <c r="Q135" s="14"/>
      <c r="R135" s="14"/>
      <c r="S135" s="15"/>
      <c r="T135" s="15"/>
      <c r="U135" s="14"/>
      <c r="V135" s="14"/>
      <c r="W135" s="14"/>
      <c r="X135" s="14"/>
      <c r="Y135" s="14"/>
      <c r="Z135" s="14"/>
      <c r="AA135" s="14"/>
      <c r="AB135" s="14"/>
      <c r="AC135" s="14"/>
      <c r="AD135" s="14"/>
      <c r="AE135" s="14"/>
      <c r="AF135" s="14"/>
      <c r="AG135" s="14"/>
      <c r="AH135" s="14"/>
      <c r="AI135" s="14"/>
      <c r="AJ135" s="14"/>
      <c r="AK135" s="14"/>
      <c r="AL135" s="14"/>
      <c r="AM135" s="13"/>
      <c r="AN135" s="45"/>
      <c r="AO135" s="45"/>
      <c r="AP135" s="45"/>
      <c r="AQ135" s="45"/>
      <c r="AR135" s="45"/>
      <c r="AS135" s="45"/>
      <c r="AT135" s="45"/>
      <c r="AU135" s="45"/>
      <c r="AV135" s="45"/>
      <c r="AW135" s="45"/>
      <c r="AX135" s="45"/>
      <c r="AY135" s="45"/>
      <c r="AZ135" s="45"/>
    </row>
    <row r="136" spans="1:52" s="38" customFormat="1" ht="8.25" customHeight="1">
      <c r="A136" s="14"/>
      <c r="B136" s="14"/>
      <c r="C136" s="14"/>
      <c r="D136" s="14"/>
      <c r="E136" s="14"/>
      <c r="F136" s="14"/>
      <c r="G136" s="14"/>
      <c r="H136" s="14"/>
      <c r="I136" s="14"/>
      <c r="J136" s="14"/>
      <c r="K136" s="14"/>
      <c r="L136" s="14"/>
      <c r="M136" s="14"/>
      <c r="N136" s="14"/>
      <c r="O136" s="14"/>
      <c r="P136" s="14"/>
      <c r="Q136" s="14"/>
      <c r="R136" s="14"/>
      <c r="S136" s="15"/>
      <c r="T136" s="15"/>
      <c r="U136" s="14"/>
      <c r="V136" s="14"/>
      <c r="W136" s="14"/>
      <c r="X136" s="14"/>
      <c r="Y136" s="14"/>
      <c r="Z136" s="14"/>
      <c r="AA136" s="14"/>
      <c r="AB136" s="14"/>
      <c r="AC136" s="14"/>
      <c r="AD136" s="14"/>
      <c r="AE136" s="14"/>
      <c r="AF136" s="14"/>
      <c r="AG136" s="14"/>
      <c r="AH136" s="14"/>
      <c r="AI136" s="14"/>
      <c r="AJ136" s="14"/>
      <c r="AK136" s="14"/>
      <c r="AL136" s="14"/>
      <c r="AM136" s="13"/>
      <c r="AN136" s="45"/>
      <c r="AO136" s="45"/>
      <c r="AP136" s="45"/>
      <c r="AQ136" s="45"/>
      <c r="AR136" s="45"/>
      <c r="AS136" s="45"/>
      <c r="AT136" s="45"/>
      <c r="AU136" s="45"/>
      <c r="AV136" s="45"/>
      <c r="AW136" s="45"/>
      <c r="AX136" s="45"/>
      <c r="AY136" s="45"/>
      <c r="AZ136" s="45"/>
    </row>
    <row r="137" spans="1:52" s="38" customFormat="1" ht="15">
      <c r="A137" s="14"/>
      <c r="B137" s="14"/>
      <c r="C137" s="14"/>
      <c r="D137" s="14"/>
      <c r="E137" s="14"/>
      <c r="F137" s="17" t="s">
        <v>0</v>
      </c>
      <c r="G137" s="14"/>
      <c r="H137" s="14"/>
      <c r="I137" s="14"/>
      <c r="J137" s="14"/>
      <c r="K137" s="14"/>
      <c r="L137" s="14"/>
      <c r="M137" s="14"/>
      <c r="N137" s="14"/>
      <c r="O137" s="14"/>
      <c r="P137" s="14"/>
      <c r="Q137" s="14"/>
      <c r="R137" s="14"/>
      <c r="S137" s="15"/>
      <c r="T137" s="15"/>
      <c r="U137" s="14"/>
      <c r="V137" s="14"/>
      <c r="W137" s="14"/>
      <c r="X137" s="14"/>
      <c r="Y137" s="17" t="s">
        <v>1</v>
      </c>
      <c r="Z137" s="14"/>
      <c r="AA137" s="14"/>
      <c r="AB137" s="14"/>
      <c r="AC137" s="14"/>
      <c r="AD137" s="14"/>
      <c r="AE137" s="14"/>
      <c r="AF137" s="14"/>
      <c r="AG137" s="14"/>
      <c r="AH137" s="14"/>
      <c r="AI137" s="14"/>
      <c r="AJ137" s="14"/>
      <c r="AK137" s="14"/>
      <c r="AL137" s="14"/>
      <c r="AM137" s="13"/>
      <c r="AN137" s="45"/>
      <c r="AO137" s="45"/>
      <c r="AP137" s="45"/>
      <c r="AQ137" s="45"/>
      <c r="AR137" s="45"/>
      <c r="AS137" s="45"/>
      <c r="AT137" s="45"/>
      <c r="AU137" s="45"/>
      <c r="AV137" s="45"/>
      <c r="AW137" s="45"/>
      <c r="AX137" s="45"/>
      <c r="AY137" s="45"/>
      <c r="AZ137" s="45"/>
    </row>
    <row r="138" spans="1:52" s="38" customFormat="1" ht="15">
      <c r="A138" s="195"/>
      <c r="B138" s="195"/>
      <c r="C138" s="195"/>
      <c r="D138" s="195"/>
      <c r="E138" s="195"/>
      <c r="F138" s="195"/>
      <c r="G138" s="195"/>
      <c r="H138" s="195"/>
      <c r="I138" s="195"/>
      <c r="J138" s="195"/>
      <c r="K138" s="195"/>
      <c r="L138" s="195"/>
      <c r="M138" s="195"/>
      <c r="N138" s="195"/>
      <c r="O138" s="195"/>
      <c r="P138" s="195"/>
      <c r="Q138" s="195"/>
      <c r="R138" s="195"/>
      <c r="S138" s="195"/>
      <c r="T138" s="15"/>
      <c r="U138" s="14"/>
      <c r="V138" s="241">
        <f>A97</f>
        <v>0</v>
      </c>
      <c r="W138" s="241"/>
      <c r="X138" s="241"/>
      <c r="Y138" s="241"/>
      <c r="Z138" s="241"/>
      <c r="AA138" s="241"/>
      <c r="AB138" s="241"/>
      <c r="AC138" s="241"/>
      <c r="AD138" s="241"/>
      <c r="AE138" s="241"/>
      <c r="AF138" s="241"/>
      <c r="AG138" s="241"/>
      <c r="AH138" s="241"/>
      <c r="AI138" s="241"/>
      <c r="AJ138" s="241"/>
      <c r="AK138" s="241"/>
      <c r="AL138" s="241"/>
      <c r="AM138" s="13"/>
      <c r="AN138" s="45"/>
      <c r="AO138" s="45"/>
      <c r="AP138" s="45"/>
      <c r="AQ138" s="45"/>
      <c r="AR138" s="45"/>
      <c r="AS138" s="45"/>
      <c r="AT138" s="45"/>
      <c r="AU138" s="45"/>
      <c r="AV138" s="45"/>
      <c r="AW138" s="45"/>
      <c r="AX138" s="45"/>
      <c r="AY138" s="45"/>
      <c r="AZ138" s="45"/>
    </row>
    <row r="139" spans="1:52" s="38" customFormat="1" ht="15">
      <c r="A139" s="111" t="str">
        <f>T97</f>
        <v>Начальник Брестского областного 
управления Госпромнадзора
___________________________ И.Г.Калишук</v>
      </c>
      <c r="B139" s="111"/>
      <c r="C139" s="111"/>
      <c r="D139" s="111"/>
      <c r="E139" s="111"/>
      <c r="F139" s="111"/>
      <c r="G139" s="111"/>
      <c r="H139" s="111"/>
      <c r="I139" s="111"/>
      <c r="J139" s="111"/>
      <c r="K139" s="111"/>
      <c r="L139" s="111"/>
      <c r="M139" s="111"/>
      <c r="N139" s="111"/>
      <c r="O139" s="111"/>
      <c r="P139" s="111"/>
      <c r="Q139" s="111"/>
      <c r="R139" s="111"/>
      <c r="S139" s="111"/>
      <c r="T139" s="15"/>
      <c r="U139" s="14"/>
      <c r="V139" s="242"/>
      <c r="W139" s="242"/>
      <c r="X139" s="242"/>
      <c r="Y139" s="242"/>
      <c r="Z139" s="242"/>
      <c r="AA139" s="242"/>
      <c r="AB139" s="242"/>
      <c r="AC139" s="242"/>
      <c r="AD139" s="242"/>
      <c r="AE139" s="242"/>
      <c r="AF139" s="242"/>
      <c r="AG139" s="242"/>
      <c r="AH139" s="242"/>
      <c r="AI139" s="242"/>
      <c r="AJ139" s="242"/>
      <c r="AK139" s="242"/>
      <c r="AL139" s="242"/>
      <c r="AM139" s="13"/>
      <c r="AN139" s="45"/>
      <c r="AO139" s="45"/>
      <c r="AP139" s="45"/>
      <c r="AQ139" s="45"/>
      <c r="AR139" s="45"/>
      <c r="AS139" s="45"/>
      <c r="AT139" s="45"/>
      <c r="AU139" s="45"/>
      <c r="AV139" s="45"/>
      <c r="AW139" s="45"/>
      <c r="AX139" s="45"/>
      <c r="AY139" s="45"/>
      <c r="AZ139" s="45"/>
    </row>
    <row r="140" spans="1:52" s="38" customFormat="1" ht="15">
      <c r="A140" s="111"/>
      <c r="B140" s="111"/>
      <c r="C140" s="111"/>
      <c r="D140" s="111"/>
      <c r="E140" s="111"/>
      <c r="F140" s="111"/>
      <c r="G140" s="111"/>
      <c r="H140" s="111"/>
      <c r="I140" s="111"/>
      <c r="J140" s="111"/>
      <c r="K140" s="111"/>
      <c r="L140" s="111"/>
      <c r="M140" s="111"/>
      <c r="N140" s="111"/>
      <c r="O140" s="111"/>
      <c r="P140" s="111"/>
      <c r="Q140" s="111"/>
      <c r="R140" s="111"/>
      <c r="S140" s="111"/>
      <c r="T140" s="15"/>
      <c r="U140" s="14"/>
      <c r="V140" s="14"/>
      <c r="W140" s="14"/>
      <c r="X140" s="14"/>
      <c r="Y140" s="14"/>
      <c r="Z140" s="14"/>
      <c r="AA140" s="35" t="s">
        <v>62</v>
      </c>
      <c r="AB140" s="14"/>
      <c r="AC140" s="14"/>
      <c r="AD140" s="14"/>
      <c r="AE140" s="14"/>
      <c r="AF140" s="14"/>
      <c r="AG140" s="14"/>
      <c r="AH140" s="14"/>
      <c r="AI140" s="14"/>
      <c r="AJ140" s="14"/>
      <c r="AK140" s="14"/>
      <c r="AL140" s="14"/>
      <c r="AM140" s="13"/>
      <c r="AN140" s="45"/>
      <c r="AO140" s="45"/>
      <c r="AP140" s="45"/>
      <c r="AQ140" s="45"/>
      <c r="AR140" s="45"/>
      <c r="AS140" s="45"/>
      <c r="AT140" s="45"/>
      <c r="AU140" s="45"/>
      <c r="AV140" s="45"/>
      <c r="AW140" s="45"/>
      <c r="AX140" s="45"/>
      <c r="AY140" s="45"/>
      <c r="AZ140" s="45"/>
    </row>
    <row r="141" spans="1:52" s="38" customFormat="1" ht="31.5" customHeight="1">
      <c r="A141" s="111"/>
      <c r="B141" s="111"/>
      <c r="C141" s="111"/>
      <c r="D141" s="111"/>
      <c r="E141" s="111"/>
      <c r="F141" s="111"/>
      <c r="G141" s="111"/>
      <c r="H141" s="111"/>
      <c r="I141" s="111"/>
      <c r="J141" s="111"/>
      <c r="K141" s="111"/>
      <c r="L141" s="111"/>
      <c r="M141" s="111"/>
      <c r="N141" s="111"/>
      <c r="O141" s="111"/>
      <c r="P141" s="111"/>
      <c r="Q141" s="111"/>
      <c r="R141" s="111"/>
      <c r="S141" s="111"/>
      <c r="T141" s="15"/>
      <c r="U141" s="14"/>
      <c r="V141" s="198"/>
      <c r="W141" s="198"/>
      <c r="X141" s="198"/>
      <c r="Y141" s="198"/>
      <c r="Z141" s="198"/>
      <c r="AA141" s="198"/>
      <c r="AB141" s="198"/>
      <c r="AC141" s="198"/>
      <c r="AD141" s="208">
        <f>K100</f>
        <v>0</v>
      </c>
      <c r="AE141" s="208"/>
      <c r="AF141" s="208"/>
      <c r="AG141" s="208"/>
      <c r="AH141" s="208"/>
      <c r="AI141" s="208"/>
      <c r="AJ141" s="208"/>
      <c r="AK141" s="208"/>
      <c r="AL141" s="208"/>
      <c r="AM141" s="13"/>
      <c r="AN141" s="45"/>
      <c r="AO141" s="45"/>
      <c r="AP141" s="45"/>
      <c r="AQ141" s="45"/>
      <c r="AR141" s="45"/>
      <c r="AS141" s="45"/>
      <c r="AT141" s="45"/>
      <c r="AU141" s="45"/>
      <c r="AV141" s="45"/>
      <c r="AW141" s="45"/>
      <c r="AX141" s="45"/>
      <c r="AY141" s="45"/>
      <c r="AZ141" s="45"/>
    </row>
    <row r="142" spans="1:52" s="38" customFormat="1" ht="15">
      <c r="A142" s="14"/>
      <c r="B142" s="14"/>
      <c r="C142" s="14"/>
      <c r="D142" s="14"/>
      <c r="E142" s="14"/>
      <c r="F142" s="14"/>
      <c r="G142" s="14"/>
      <c r="H142" s="14"/>
      <c r="I142" s="14"/>
      <c r="J142" s="14"/>
      <c r="K142" s="14"/>
      <c r="L142" s="14"/>
      <c r="M142" s="14"/>
      <c r="N142" s="14"/>
      <c r="O142" s="14"/>
      <c r="P142" s="14"/>
      <c r="Q142" s="14"/>
      <c r="R142" s="14"/>
      <c r="S142" s="15"/>
      <c r="T142" s="15"/>
      <c r="U142" s="14"/>
      <c r="V142" s="14" t="s">
        <v>11</v>
      </c>
      <c r="W142" s="14"/>
      <c r="X142" s="14"/>
      <c r="Y142" s="14"/>
      <c r="Z142" s="14"/>
      <c r="AA142" s="14"/>
      <c r="AB142" s="14"/>
      <c r="AC142" s="14"/>
      <c r="AD142" s="14"/>
      <c r="AE142" s="14"/>
      <c r="AF142" s="14"/>
      <c r="AG142" s="34" t="s">
        <v>37</v>
      </c>
      <c r="AH142" s="14"/>
      <c r="AI142" s="14"/>
      <c r="AJ142" s="14"/>
      <c r="AK142" s="14"/>
      <c r="AL142" s="14"/>
      <c r="AM142" s="13"/>
      <c r="AN142" s="45"/>
      <c r="AO142" s="45"/>
      <c r="AP142" s="45"/>
      <c r="AQ142" s="45"/>
      <c r="AR142" s="45"/>
      <c r="AS142" s="45"/>
      <c r="AT142" s="45"/>
      <c r="AU142" s="45"/>
      <c r="AV142" s="45"/>
      <c r="AW142" s="45"/>
      <c r="AX142" s="45"/>
      <c r="AY142" s="45"/>
      <c r="AZ142" s="45"/>
    </row>
    <row r="143" spans="1:52" s="38" customFormat="1" ht="15">
      <c r="A143" s="14"/>
      <c r="B143" s="14"/>
      <c r="C143" s="14"/>
      <c r="D143" s="14"/>
      <c r="E143" s="14" t="s">
        <v>12</v>
      </c>
      <c r="F143" s="14"/>
      <c r="G143" s="14"/>
      <c r="H143" s="14"/>
      <c r="I143" s="14"/>
      <c r="J143" s="14"/>
      <c r="K143" s="14"/>
      <c r="L143" s="14"/>
      <c r="M143" s="14"/>
      <c r="N143" s="14"/>
      <c r="O143" s="14"/>
      <c r="P143" s="14"/>
      <c r="Q143" s="14"/>
      <c r="R143" s="14"/>
      <c r="S143" s="15"/>
      <c r="T143" s="15"/>
      <c r="U143" s="14"/>
      <c r="V143" s="14"/>
      <c r="W143" s="14"/>
      <c r="X143" s="14"/>
      <c r="Y143" s="14"/>
      <c r="AA143" s="14"/>
      <c r="AB143" s="14" t="s">
        <v>12</v>
      </c>
      <c r="AC143" s="14"/>
      <c r="AD143" s="14"/>
      <c r="AE143" s="14"/>
      <c r="AF143" s="14"/>
      <c r="AG143" s="14"/>
      <c r="AH143" s="14"/>
      <c r="AI143" s="14"/>
      <c r="AJ143" s="14"/>
      <c r="AK143" s="14"/>
      <c r="AL143" s="14"/>
      <c r="AM143" s="13"/>
      <c r="AN143" s="45"/>
      <c r="AO143" s="45"/>
      <c r="AP143" s="45"/>
      <c r="AQ143" s="45"/>
      <c r="AR143" s="45"/>
      <c r="AS143" s="45"/>
      <c r="AT143" s="45"/>
      <c r="AU143" s="45"/>
      <c r="AV143" s="45"/>
      <c r="AW143" s="45"/>
      <c r="AX143" s="45"/>
      <c r="AY143" s="45"/>
      <c r="AZ143" s="45"/>
    </row>
    <row r="144" spans="1:52" s="38" customFormat="1" ht="6" customHeight="1">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45"/>
      <c r="AO144" s="45"/>
      <c r="AP144" s="45"/>
      <c r="AQ144" s="45"/>
      <c r="AR144" s="45"/>
      <c r="AS144" s="45"/>
      <c r="AT144" s="45"/>
      <c r="AU144" s="45"/>
      <c r="AV144" s="45"/>
      <c r="AW144" s="45"/>
      <c r="AX144" s="45"/>
      <c r="AY144" s="45"/>
      <c r="AZ144" s="45"/>
    </row>
    <row r="145" spans="1:52" s="38" customFormat="1" ht="5.25" customHeight="1">
      <c r="A145" s="14"/>
      <c r="B145" s="14"/>
      <c r="C145" s="14"/>
      <c r="D145" s="14"/>
      <c r="E145" s="14"/>
      <c r="F145" s="14"/>
      <c r="G145" s="14"/>
      <c r="H145" s="14"/>
      <c r="I145" s="14"/>
      <c r="J145" s="14"/>
      <c r="K145" s="14"/>
      <c r="L145" s="14"/>
      <c r="M145" s="14"/>
      <c r="N145" s="14"/>
      <c r="O145" s="14"/>
      <c r="P145" s="14"/>
      <c r="Q145" s="14"/>
      <c r="R145" s="14"/>
      <c r="S145" s="15"/>
      <c r="T145" s="15"/>
      <c r="U145" s="14"/>
      <c r="V145" s="14"/>
      <c r="W145" s="14"/>
      <c r="X145" s="14"/>
      <c r="Y145" s="14"/>
      <c r="Z145" s="14"/>
      <c r="AA145" s="14"/>
      <c r="AB145" s="14"/>
      <c r="AC145" s="14"/>
      <c r="AD145" s="14"/>
      <c r="AE145" s="14"/>
      <c r="AF145" s="14"/>
      <c r="AG145" s="14"/>
      <c r="AH145" s="14"/>
      <c r="AI145" s="14"/>
      <c r="AJ145" s="14"/>
      <c r="AK145" s="14"/>
      <c r="AL145" s="14"/>
      <c r="AM145" s="13"/>
      <c r="AN145" s="45"/>
      <c r="AO145" s="45"/>
      <c r="AP145" s="45"/>
      <c r="AQ145" s="45"/>
      <c r="AR145" s="45"/>
      <c r="AS145" s="45"/>
      <c r="AT145" s="45"/>
      <c r="AU145" s="45"/>
      <c r="AV145" s="45"/>
      <c r="AW145" s="45"/>
      <c r="AX145" s="45"/>
      <c r="AY145" s="45"/>
      <c r="AZ145" s="45"/>
    </row>
    <row r="146" spans="1:52" s="38" customFormat="1" ht="6" customHeight="1">
      <c r="A146" s="14"/>
      <c r="B146" s="14"/>
      <c r="C146" s="14"/>
      <c r="D146" s="14"/>
      <c r="E146" s="14"/>
      <c r="F146" s="14"/>
      <c r="G146" s="14"/>
      <c r="H146" s="14"/>
      <c r="I146" s="14"/>
      <c r="J146" s="14"/>
      <c r="K146" s="14"/>
      <c r="L146" s="14"/>
      <c r="M146" s="14"/>
      <c r="N146" s="14"/>
      <c r="O146" s="14"/>
      <c r="P146" s="14"/>
      <c r="Q146" s="14"/>
      <c r="R146" s="14"/>
      <c r="S146" s="15"/>
      <c r="T146" s="15"/>
      <c r="U146" s="14"/>
      <c r="V146" s="14"/>
      <c r="W146" s="14"/>
      <c r="X146" s="14"/>
      <c r="Y146" s="14"/>
      <c r="Z146" s="14"/>
      <c r="AA146" s="14"/>
      <c r="AB146" s="14"/>
      <c r="AC146" s="14"/>
      <c r="AD146" s="14"/>
      <c r="AE146" s="14"/>
      <c r="AF146" s="14"/>
      <c r="AG146" s="14"/>
      <c r="AH146" s="14"/>
      <c r="AI146" s="14"/>
      <c r="AJ146" s="14"/>
      <c r="AK146" s="14"/>
      <c r="AL146" s="14"/>
      <c r="AM146" s="13"/>
      <c r="AN146" s="45"/>
      <c r="AO146" s="45"/>
      <c r="AP146" s="45"/>
      <c r="AQ146" s="45"/>
      <c r="AR146" s="45"/>
      <c r="AS146" s="45"/>
      <c r="AT146" s="45"/>
      <c r="AU146" s="45"/>
      <c r="AV146" s="45"/>
      <c r="AW146" s="45"/>
      <c r="AX146" s="45"/>
      <c r="AY146" s="45"/>
      <c r="AZ146" s="45"/>
    </row>
    <row r="147" spans="1:52" s="38" customFormat="1" ht="16.5" customHeight="1">
      <c r="A147" s="251" t="s">
        <v>242</v>
      </c>
      <c r="B147" s="251"/>
      <c r="C147" s="251"/>
      <c r="D147" s="251"/>
      <c r="E147" s="251"/>
      <c r="F147" s="251"/>
      <c r="G147" s="251"/>
      <c r="H147" s="251"/>
      <c r="I147" s="251"/>
      <c r="J147" s="251"/>
      <c r="K147" s="251"/>
      <c r="L147" s="251"/>
      <c r="M147" s="251"/>
      <c r="N147" s="251"/>
      <c r="O147" s="251"/>
      <c r="P147" s="15"/>
      <c r="Q147" s="15"/>
      <c r="R147" s="15"/>
      <c r="S147" s="15"/>
      <c r="T147" s="15"/>
      <c r="U147" s="14"/>
      <c r="V147" s="14"/>
      <c r="W147" s="17" t="s">
        <v>22</v>
      </c>
      <c r="X147" s="14"/>
      <c r="Y147" s="14"/>
      <c r="Z147" s="14"/>
      <c r="AA147" s="14"/>
      <c r="AB147" s="14"/>
      <c r="AC147" s="14"/>
      <c r="AD147" s="14"/>
      <c r="AE147" s="14"/>
      <c r="AF147" s="201" t="str">
        <f>V37</f>
        <v>ТД/Л</v>
      </c>
      <c r="AG147" s="178"/>
      <c r="AH147" s="178"/>
      <c r="AI147" s="178"/>
      <c r="AJ147" s="178"/>
      <c r="AK147" s="178"/>
      <c r="AL147" s="178"/>
      <c r="AM147" s="88"/>
      <c r="AN147" s="45"/>
      <c r="AO147" s="45"/>
      <c r="AP147" s="45"/>
      <c r="AQ147" s="45"/>
      <c r="AR147" s="45"/>
      <c r="AS147" s="45"/>
      <c r="AT147" s="45"/>
      <c r="AU147" s="45"/>
      <c r="AV147" s="45"/>
      <c r="AW147" s="45"/>
      <c r="AX147" s="45"/>
      <c r="AY147" s="45"/>
      <c r="AZ147" s="45"/>
    </row>
    <row r="148" spans="1:52" s="38" customFormat="1" ht="19.5" customHeight="1">
      <c r="A148" s="252" t="str">
        <f>A106</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8" s="252"/>
      <c r="C148" s="252"/>
      <c r="D148" s="252"/>
      <c r="E148" s="252"/>
      <c r="F148" s="252"/>
      <c r="G148" s="252"/>
      <c r="H148" s="252"/>
      <c r="I148" s="252"/>
      <c r="J148" s="252"/>
      <c r="K148" s="252"/>
      <c r="L148" s="252"/>
      <c r="M148" s="252"/>
      <c r="N148" s="252"/>
      <c r="O148" s="252"/>
      <c r="P148" s="252"/>
      <c r="Q148" s="15"/>
      <c r="R148" s="14"/>
      <c r="S148" s="15"/>
      <c r="T148" s="15"/>
      <c r="U148" s="14"/>
      <c r="V148" s="14"/>
      <c r="W148" s="14"/>
      <c r="X148" s="14"/>
      <c r="Y148" s="14"/>
      <c r="Z148" s="14"/>
      <c r="AA148" s="14"/>
      <c r="AB148" s="14"/>
      <c r="AC148" s="14"/>
      <c r="AD148" s="14"/>
      <c r="AE148" s="17" t="s">
        <v>6</v>
      </c>
      <c r="AF148" s="240">
        <f>AD39</f>
        <v>0</v>
      </c>
      <c r="AG148" s="240"/>
      <c r="AH148" s="240"/>
      <c r="AI148" s="240"/>
      <c r="AJ148" s="240"/>
      <c r="AK148" s="240"/>
      <c r="AL148" s="42" t="s">
        <v>5</v>
      </c>
      <c r="AM148" s="252"/>
      <c r="AN148" s="45"/>
      <c r="AO148" s="45"/>
      <c r="AP148" s="45"/>
      <c r="AQ148" s="45"/>
      <c r="AR148" s="45"/>
      <c r="AS148" s="45"/>
      <c r="AT148" s="45"/>
      <c r="AU148" s="45"/>
      <c r="AV148" s="45"/>
      <c r="AW148" s="45"/>
      <c r="AX148" s="45"/>
      <c r="AY148" s="45"/>
      <c r="AZ148" s="45"/>
    </row>
    <row r="149" spans="1:52" s="38" customFormat="1" ht="50.25" customHeight="1">
      <c r="A149" s="252"/>
      <c r="B149" s="252"/>
      <c r="C149" s="252"/>
      <c r="D149" s="252"/>
      <c r="E149" s="252"/>
      <c r="F149" s="252"/>
      <c r="G149" s="252"/>
      <c r="H149" s="252"/>
      <c r="I149" s="252"/>
      <c r="J149" s="252"/>
      <c r="K149" s="252"/>
      <c r="L149" s="252"/>
      <c r="M149" s="252"/>
      <c r="N149" s="252"/>
      <c r="O149" s="252"/>
      <c r="P149" s="252"/>
      <c r="Q149" s="15"/>
      <c r="R149" s="14"/>
      <c r="S149" s="15"/>
      <c r="T149" s="15"/>
      <c r="U149" s="14"/>
      <c r="V149" s="14"/>
      <c r="W149" s="14"/>
      <c r="X149" s="14"/>
      <c r="Y149" s="14"/>
      <c r="Z149" s="14"/>
      <c r="AA149" s="14"/>
      <c r="AB149" s="14"/>
      <c r="AC149" s="14"/>
      <c r="AD149" s="14"/>
      <c r="AE149" s="14"/>
      <c r="AF149" s="14"/>
      <c r="AG149" s="14"/>
      <c r="AH149" s="14"/>
      <c r="AI149" s="14"/>
      <c r="AJ149" s="14"/>
      <c r="AK149" s="14"/>
      <c r="AL149" s="14"/>
      <c r="AM149" s="252"/>
      <c r="AN149" s="45"/>
      <c r="AO149" s="45"/>
      <c r="AP149" s="45"/>
      <c r="AQ149" s="45"/>
      <c r="AR149" s="45"/>
      <c r="AS149" s="45"/>
      <c r="AT149" s="45"/>
      <c r="AU149" s="45"/>
      <c r="AV149" s="45"/>
      <c r="AW149" s="45"/>
      <c r="AX149" s="45"/>
      <c r="AY149" s="45"/>
      <c r="AZ149" s="45"/>
    </row>
    <row r="150" spans="1:52" s="38" customFormat="1" ht="28.5" customHeight="1">
      <c r="A150" s="252"/>
      <c r="B150" s="252"/>
      <c r="C150" s="252"/>
      <c r="D150" s="252"/>
      <c r="E150" s="252"/>
      <c r="F150" s="252"/>
      <c r="G150" s="252"/>
      <c r="H150" s="252"/>
      <c r="I150" s="252"/>
      <c r="J150" s="252"/>
      <c r="K150" s="252"/>
      <c r="L150" s="252"/>
      <c r="M150" s="252"/>
      <c r="N150" s="252"/>
      <c r="O150" s="252"/>
      <c r="P150" s="252"/>
      <c r="Q150" s="15"/>
      <c r="R150" s="14"/>
      <c r="S150" s="15"/>
      <c r="T150" s="15"/>
      <c r="U150" s="14"/>
      <c r="V150" s="14"/>
      <c r="W150" s="14"/>
      <c r="X150" s="14"/>
      <c r="Y150" s="14"/>
      <c r="Z150" s="14"/>
      <c r="AA150" s="14"/>
      <c r="AB150" s="14"/>
      <c r="AC150" s="14"/>
      <c r="AD150" s="14"/>
      <c r="AE150" s="14"/>
      <c r="AF150" s="14"/>
      <c r="AG150" s="14"/>
      <c r="AH150" s="14"/>
      <c r="AI150" s="14"/>
      <c r="AJ150" s="14"/>
      <c r="AK150" s="14"/>
      <c r="AL150" s="14"/>
      <c r="AM150" s="252"/>
      <c r="AN150" s="45"/>
      <c r="AO150" s="45"/>
      <c r="AP150" s="45"/>
      <c r="AQ150" s="45"/>
      <c r="AR150" s="45"/>
      <c r="AS150" s="45"/>
      <c r="AT150" s="45"/>
      <c r="AU150" s="45"/>
      <c r="AV150" s="45"/>
      <c r="AW150" s="45"/>
      <c r="AX150" s="45"/>
      <c r="AY150" s="45"/>
      <c r="AZ150" s="45"/>
    </row>
    <row r="151" spans="1:52" s="38" customFormat="1" ht="35.25" customHeight="1">
      <c r="A151" s="252"/>
      <c r="B151" s="252"/>
      <c r="C151" s="252"/>
      <c r="D151" s="252"/>
      <c r="E151" s="252"/>
      <c r="F151" s="252"/>
      <c r="G151" s="252"/>
      <c r="H151" s="252"/>
      <c r="I151" s="252"/>
      <c r="J151" s="252"/>
      <c r="K151" s="252"/>
      <c r="L151" s="252"/>
      <c r="M151" s="252"/>
      <c r="N151" s="252"/>
      <c r="O151" s="252"/>
      <c r="P151" s="252"/>
      <c r="Q151" s="15"/>
      <c r="R151" s="14"/>
      <c r="S151" s="15"/>
      <c r="T151" s="15"/>
      <c r="U151" s="14"/>
      <c r="V151" s="14"/>
      <c r="W151" s="14"/>
      <c r="X151" s="14"/>
      <c r="Y151" s="14"/>
      <c r="Z151" s="14"/>
      <c r="AA151" s="14"/>
      <c r="AB151" s="14"/>
      <c r="AC151" s="14"/>
      <c r="AD151" s="14"/>
      <c r="AE151" s="14"/>
      <c r="AF151" s="14"/>
      <c r="AG151" s="14"/>
      <c r="AH151" s="14"/>
      <c r="AI151" s="14"/>
      <c r="AJ151" s="14"/>
      <c r="AK151" s="14"/>
      <c r="AL151" s="14"/>
      <c r="AM151" s="252"/>
      <c r="AN151" s="45"/>
      <c r="AO151" s="45"/>
      <c r="AP151" s="45"/>
      <c r="AQ151" s="45"/>
      <c r="AR151" s="45"/>
      <c r="AS151" s="45"/>
      <c r="AT151" s="45"/>
      <c r="AU151" s="45"/>
      <c r="AV151" s="45"/>
      <c r="AW151" s="45"/>
      <c r="AX151" s="45"/>
      <c r="AY151" s="45"/>
      <c r="AZ151" s="45"/>
    </row>
    <row r="152" spans="1:52" s="38" customFormat="1" ht="36.75" customHeight="1">
      <c r="A152" s="252"/>
      <c r="B152" s="252"/>
      <c r="C152" s="252"/>
      <c r="D152" s="252"/>
      <c r="E152" s="252"/>
      <c r="F152" s="252"/>
      <c r="G152" s="252"/>
      <c r="H152" s="252"/>
      <c r="I152" s="252"/>
      <c r="J152" s="252"/>
      <c r="K152" s="252"/>
      <c r="L152" s="252"/>
      <c r="M152" s="252"/>
      <c r="N152" s="252"/>
      <c r="O152" s="252"/>
      <c r="P152" s="252"/>
      <c r="Q152" s="15"/>
      <c r="R152" s="14"/>
      <c r="S152" s="15"/>
      <c r="T152" s="15"/>
      <c r="U152" s="14"/>
      <c r="V152" s="14"/>
      <c r="W152" s="41"/>
      <c r="X152" s="14"/>
      <c r="Y152" s="14"/>
      <c r="Z152" s="14"/>
      <c r="AA152" s="14"/>
      <c r="AB152" s="14"/>
      <c r="AC152" s="14"/>
      <c r="AD152" s="14"/>
      <c r="AE152" s="14"/>
      <c r="AF152" s="14"/>
      <c r="AG152" s="14"/>
      <c r="AH152" s="14"/>
      <c r="AI152" s="14"/>
      <c r="AJ152" s="14"/>
      <c r="AK152" s="14"/>
      <c r="AL152" s="14"/>
      <c r="AM152" s="252"/>
      <c r="AN152" s="45"/>
      <c r="AO152" s="45"/>
      <c r="AP152" s="45"/>
      <c r="AQ152" s="45"/>
      <c r="AR152" s="45"/>
      <c r="AS152" s="45"/>
      <c r="AT152" s="45"/>
      <c r="AU152" s="45"/>
      <c r="AV152" s="45"/>
      <c r="AW152" s="45"/>
      <c r="AX152" s="45"/>
      <c r="AY152" s="45"/>
      <c r="AZ152" s="45"/>
    </row>
    <row r="153" spans="1:52" s="38" customFormat="1" ht="13.5" customHeight="1">
      <c r="A153" s="26"/>
      <c r="B153" s="15"/>
      <c r="C153" s="15"/>
      <c r="D153" s="15"/>
      <c r="E153" s="15"/>
      <c r="F153" s="15"/>
      <c r="G153" s="15"/>
      <c r="H153" s="15"/>
      <c r="I153" s="15"/>
      <c r="J153" s="15"/>
      <c r="K153" s="15"/>
      <c r="L153" s="15"/>
      <c r="M153" s="15"/>
      <c r="N153" s="15"/>
      <c r="O153" s="15"/>
      <c r="P153" s="15"/>
      <c r="Q153" s="15"/>
      <c r="R153" s="15"/>
      <c r="S153" s="15"/>
      <c r="T153" s="15"/>
      <c r="U153" s="15"/>
      <c r="V153" s="15"/>
      <c r="W153" s="14"/>
      <c r="X153" s="14"/>
      <c r="Y153" s="14"/>
      <c r="Z153" s="14"/>
      <c r="AA153" s="14"/>
      <c r="AB153" s="14"/>
      <c r="AC153" s="14"/>
      <c r="AD153" s="14"/>
      <c r="AE153" s="14"/>
      <c r="AF153" s="14"/>
      <c r="AG153" s="14"/>
      <c r="AH153" s="14"/>
      <c r="AI153" s="14"/>
      <c r="AJ153" s="14"/>
      <c r="AK153" s="14"/>
      <c r="AL153" s="14"/>
      <c r="AM153" s="26"/>
      <c r="AN153" s="45"/>
      <c r="AO153" s="45"/>
      <c r="AP153" s="45"/>
      <c r="AQ153" s="45"/>
      <c r="AR153" s="45"/>
      <c r="AS153" s="45"/>
      <c r="AT153" s="45"/>
      <c r="AU153" s="45"/>
      <c r="AV153" s="45"/>
      <c r="AW153" s="45"/>
      <c r="AX153" s="45"/>
      <c r="AY153" s="45"/>
      <c r="AZ153" s="45"/>
    </row>
    <row r="154" spans="1:52" s="38" customFormat="1" ht="7.5" customHeight="1">
      <c r="A154" s="14"/>
      <c r="B154" s="14"/>
      <c r="C154" s="14"/>
      <c r="D154" s="14"/>
      <c r="E154" s="14"/>
      <c r="F154" s="14"/>
      <c r="G154" s="14"/>
      <c r="H154" s="14"/>
      <c r="I154" s="14"/>
      <c r="J154" s="14"/>
      <c r="K154" s="14"/>
      <c r="L154" s="14"/>
      <c r="M154" s="14"/>
      <c r="N154" s="14"/>
      <c r="O154" s="14"/>
      <c r="P154" s="14"/>
      <c r="Q154" s="14"/>
      <c r="R154" s="14"/>
      <c r="S154" s="15"/>
      <c r="T154" s="15"/>
      <c r="U154" s="14"/>
      <c r="V154" s="14"/>
      <c r="W154" s="14"/>
      <c r="X154" s="14"/>
      <c r="Y154" s="14"/>
      <c r="Z154" s="14"/>
      <c r="AA154" s="14"/>
      <c r="AB154" s="14"/>
      <c r="AC154" s="14"/>
      <c r="AD154" s="14"/>
      <c r="AE154" s="14"/>
      <c r="AF154" s="14"/>
      <c r="AG154" s="14"/>
      <c r="AH154" s="14"/>
      <c r="AI154" s="14"/>
      <c r="AJ154" s="14"/>
      <c r="AK154" s="14"/>
      <c r="AL154" s="14"/>
      <c r="AM154" s="14"/>
      <c r="AN154" s="45"/>
      <c r="AO154" s="45"/>
      <c r="AP154" s="45"/>
      <c r="AQ154" s="45"/>
      <c r="AR154" s="45"/>
      <c r="AS154" s="45"/>
      <c r="AT154" s="45"/>
      <c r="AU154" s="45"/>
      <c r="AV154" s="45"/>
      <c r="AW154" s="45"/>
      <c r="AX154" s="45"/>
      <c r="AY154" s="45"/>
      <c r="AZ154" s="45"/>
    </row>
    <row r="155" spans="1:52" s="38" customFormat="1" ht="24.75" customHeight="1">
      <c r="A155" s="89" t="s">
        <v>1</v>
      </c>
      <c r="B155" s="90"/>
      <c r="C155" s="90"/>
      <c r="D155" s="90"/>
      <c r="E155" s="90"/>
      <c r="F155" s="90"/>
      <c r="G155" s="90"/>
      <c r="H155" s="90"/>
      <c r="I155" s="215">
        <f>R106</f>
        <v>0</v>
      </c>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89"/>
      <c r="AN155" s="45"/>
      <c r="AO155" s="45"/>
      <c r="AP155" s="45"/>
      <c r="AQ155" s="45"/>
      <c r="AR155" s="45"/>
      <c r="AS155" s="45"/>
      <c r="AT155" s="45"/>
      <c r="AU155" s="45"/>
      <c r="AV155" s="45"/>
      <c r="AW155" s="45"/>
      <c r="AX155" s="45"/>
      <c r="AY155" s="45"/>
      <c r="AZ155" s="45"/>
    </row>
    <row r="156" spans="1:52" s="38" customFormat="1" ht="18.75" customHeight="1">
      <c r="A156" s="91" t="s">
        <v>18</v>
      </c>
      <c r="B156" s="90"/>
      <c r="C156" s="90"/>
      <c r="D156" s="90"/>
      <c r="E156" s="90"/>
      <c r="F156" s="90"/>
      <c r="G156" s="90"/>
      <c r="H156" s="90"/>
      <c r="I156" s="253">
        <f>R109</f>
        <v>0</v>
      </c>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91"/>
      <c r="AN156" s="45"/>
      <c r="AO156" s="45"/>
      <c r="AP156" s="45"/>
      <c r="AQ156" s="45"/>
      <c r="AR156" s="45"/>
      <c r="AS156" s="45"/>
      <c r="AT156" s="45"/>
      <c r="AU156" s="45"/>
      <c r="AV156" s="45"/>
      <c r="AW156" s="45"/>
      <c r="AX156" s="45"/>
      <c r="AY156" s="45"/>
      <c r="AZ156" s="45"/>
    </row>
    <row r="157" spans="1:52" s="38" customFormat="1" ht="43.5" customHeight="1">
      <c r="A157" s="17"/>
      <c r="B157" s="14"/>
      <c r="C157" s="14"/>
      <c r="D157" s="14"/>
      <c r="E157" s="14"/>
      <c r="F157" s="14"/>
      <c r="G157" s="14"/>
      <c r="H157" s="14"/>
      <c r="I157" s="215">
        <f>R112</f>
        <v>0</v>
      </c>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17"/>
      <c r="AN157" s="45"/>
      <c r="AO157" s="45"/>
      <c r="AP157" s="45"/>
      <c r="AQ157" s="45"/>
      <c r="AR157" s="45"/>
      <c r="AS157" s="45"/>
      <c r="AT157" s="45"/>
      <c r="AU157" s="45"/>
      <c r="AV157" s="45"/>
      <c r="AW157" s="45"/>
      <c r="AX157" s="45"/>
      <c r="AY157" s="45"/>
      <c r="AZ157" s="45"/>
    </row>
    <row r="158" spans="1:52" s="38" customFormat="1" ht="15">
      <c r="A158" s="14"/>
      <c r="B158" s="14"/>
      <c r="C158" s="14"/>
      <c r="D158" s="14"/>
      <c r="E158" s="14"/>
      <c r="F158" s="14"/>
      <c r="G158" s="14"/>
      <c r="H158" s="14"/>
      <c r="I158" s="257" t="s">
        <v>48</v>
      </c>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14"/>
      <c r="AN158" s="45"/>
      <c r="AO158" s="45"/>
      <c r="AP158" s="45"/>
      <c r="AQ158" s="45"/>
      <c r="AR158" s="45"/>
      <c r="AS158" s="45"/>
      <c r="AT158" s="45"/>
      <c r="AU158" s="45"/>
      <c r="AV158" s="45"/>
      <c r="AW158" s="45"/>
      <c r="AX158" s="45"/>
      <c r="AY158" s="45"/>
      <c r="AZ158" s="45"/>
    </row>
    <row r="159" spans="1:52" s="38" customFormat="1" ht="15" customHeight="1">
      <c r="A159" s="214" t="s">
        <v>47</v>
      </c>
      <c r="B159" s="214"/>
      <c r="C159" s="214"/>
      <c r="D159" s="214"/>
      <c r="E159" s="214"/>
      <c r="F159" s="214"/>
      <c r="G159" s="214"/>
      <c r="H159" s="214"/>
      <c r="I159" s="214"/>
      <c r="J159" s="214"/>
      <c r="K159" s="214"/>
      <c r="L159" s="214"/>
      <c r="M159" s="214"/>
      <c r="N159" s="214"/>
      <c r="O159" s="214"/>
      <c r="P159" s="214"/>
      <c r="Q159" s="214"/>
      <c r="R159" s="214"/>
      <c r="S159" s="216" t="str">
        <f>V37</f>
        <v>ТД/Л</v>
      </c>
      <c r="T159" s="216"/>
      <c r="U159" s="216"/>
      <c r="V159" s="216"/>
      <c r="W159" s="216"/>
      <c r="X159" s="216"/>
      <c r="Y159" s="216"/>
      <c r="Z159" s="216"/>
      <c r="AA159" s="14" t="s">
        <v>20</v>
      </c>
      <c r="AB159" s="255">
        <f>AD39</f>
        <v>0</v>
      </c>
      <c r="AC159" s="256"/>
      <c r="AD159" s="256"/>
      <c r="AE159" s="256"/>
      <c r="AF159" s="256"/>
      <c r="AG159" s="256"/>
      <c r="AH159" s="256"/>
      <c r="AI159" s="16"/>
      <c r="AJ159" s="16"/>
      <c r="AK159" s="16"/>
      <c r="AM159" s="87"/>
      <c r="AN159" s="45"/>
      <c r="AO159" s="45"/>
      <c r="AP159" s="45"/>
      <c r="AQ159" s="45"/>
      <c r="AR159" s="45"/>
      <c r="AS159" s="45"/>
      <c r="AT159" s="45"/>
      <c r="AU159" s="45"/>
      <c r="AV159" s="45"/>
      <c r="AW159" s="45"/>
      <c r="AX159" s="45"/>
      <c r="AY159" s="45"/>
      <c r="AZ159" s="45"/>
    </row>
    <row r="160" spans="1:52" s="38" customFormat="1" ht="15">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5"/>
      <c r="AO160" s="45"/>
      <c r="AP160" s="45"/>
      <c r="AQ160" s="45"/>
      <c r="AR160" s="45"/>
      <c r="AS160" s="45"/>
      <c r="AT160" s="45"/>
      <c r="AU160" s="45"/>
      <c r="AV160" s="45"/>
      <c r="AW160" s="45"/>
      <c r="AX160" s="45"/>
      <c r="AY160" s="45"/>
      <c r="AZ160" s="45"/>
    </row>
    <row r="161" spans="1:52" s="38" customFormat="1" ht="55.5" customHeight="1">
      <c r="A161" s="179" t="s">
        <v>243</v>
      </c>
      <c r="B161" s="179"/>
      <c r="C161" s="179"/>
      <c r="D161" s="254" t="s">
        <v>7</v>
      </c>
      <c r="E161" s="254"/>
      <c r="F161" s="254"/>
      <c r="G161" s="254"/>
      <c r="H161" s="254"/>
      <c r="I161" s="254"/>
      <c r="J161" s="254"/>
      <c r="K161" s="254"/>
      <c r="L161" s="254"/>
      <c r="M161" s="254"/>
      <c r="N161" s="254"/>
      <c r="O161" s="254"/>
      <c r="P161" s="254"/>
      <c r="Q161" s="254"/>
      <c r="R161" s="254"/>
      <c r="S161" s="254"/>
      <c r="T161" s="254"/>
      <c r="U161" s="254"/>
      <c r="V161" s="254"/>
      <c r="W161" s="254"/>
      <c r="X161" s="217" t="s">
        <v>8</v>
      </c>
      <c r="Y161" s="217"/>
      <c r="Z161" s="217"/>
      <c r="AA161" s="217" t="s">
        <v>57</v>
      </c>
      <c r="AB161" s="217"/>
      <c r="AC161" s="217"/>
      <c r="AD161" s="217" t="s">
        <v>54</v>
      </c>
      <c r="AE161" s="217"/>
      <c r="AF161" s="217"/>
      <c r="AG161" s="217" t="s">
        <v>55</v>
      </c>
      <c r="AH161" s="217"/>
      <c r="AI161" s="217"/>
      <c r="AJ161" s="217" t="s">
        <v>56</v>
      </c>
      <c r="AK161" s="217"/>
      <c r="AL161" s="217"/>
      <c r="AM161" s="13"/>
      <c r="AN161" s="45"/>
      <c r="AO161" s="45"/>
      <c r="AP161" s="45"/>
      <c r="AQ161" s="45"/>
      <c r="AR161" s="45"/>
      <c r="AS161" s="45"/>
      <c r="AT161" s="45"/>
      <c r="AU161" s="45"/>
      <c r="AV161" s="45"/>
      <c r="AW161" s="45"/>
      <c r="AX161" s="45"/>
      <c r="AY161" s="45"/>
      <c r="AZ161" s="45"/>
    </row>
    <row r="162" spans="1:52" s="38" customFormat="1" ht="48" customHeight="1">
      <c r="A162" s="213" t="e">
        <f>A126</f>
        <v>#N/A</v>
      </c>
      <c r="B162" s="213"/>
      <c r="C162" s="213"/>
      <c r="D162" s="150">
        <f>C53</f>
        <v>0</v>
      </c>
      <c r="E162" s="150"/>
      <c r="F162" s="150"/>
      <c r="G162" s="150"/>
      <c r="H162" s="150"/>
      <c r="I162" s="150"/>
      <c r="J162" s="150"/>
      <c r="K162" s="150"/>
      <c r="L162" s="150"/>
      <c r="M162" s="150"/>
      <c r="N162" s="150"/>
      <c r="O162" s="150"/>
      <c r="P162" s="150"/>
      <c r="Q162" s="150"/>
      <c r="R162" s="150"/>
      <c r="S162" s="150"/>
      <c r="T162" s="150"/>
      <c r="U162" s="150"/>
      <c r="V162" s="150"/>
      <c r="W162" s="150"/>
      <c r="X162" s="185">
        <f>AI53</f>
        <v>0</v>
      </c>
      <c r="Y162" s="185"/>
      <c r="Z162" s="185"/>
      <c r="AA162" s="149" t="e">
        <f>AA126</f>
        <v>#N/A</v>
      </c>
      <c r="AB162" s="185"/>
      <c r="AC162" s="185"/>
      <c r="AD162" s="149" t="e">
        <f>X162*AA162</f>
        <v>#N/A</v>
      </c>
      <c r="AE162" s="149"/>
      <c r="AF162" s="149"/>
      <c r="AG162" s="149" t="e">
        <f>ROUND(AD162*0.2,2)</f>
        <v>#N/A</v>
      </c>
      <c r="AH162" s="149"/>
      <c r="AI162" s="149"/>
      <c r="AJ162" s="149" t="e">
        <f>AD162+AG162</f>
        <v>#N/A</v>
      </c>
      <c r="AK162" s="149"/>
      <c r="AL162" s="149"/>
      <c r="AM162" s="13"/>
      <c r="AN162" s="45"/>
      <c r="AO162" s="45"/>
      <c r="AP162" s="45"/>
      <c r="AQ162" s="45"/>
      <c r="AR162" s="45"/>
      <c r="AS162" s="45"/>
      <c r="AT162" s="45"/>
      <c r="AU162" s="45"/>
      <c r="AV162" s="45"/>
      <c r="AW162" s="45"/>
      <c r="AX162" s="45"/>
      <c r="AY162" s="45"/>
      <c r="AZ162" s="45"/>
    </row>
    <row r="163" spans="1:52" s="38" customFormat="1" ht="45" customHeight="1">
      <c r="A163" s="213" t="e">
        <f>A127</f>
        <v>#N/A</v>
      </c>
      <c r="B163" s="213"/>
      <c r="C163" s="213"/>
      <c r="D163" s="150">
        <f>C54</f>
        <v>0</v>
      </c>
      <c r="E163" s="150"/>
      <c r="F163" s="150"/>
      <c r="G163" s="150"/>
      <c r="H163" s="150"/>
      <c r="I163" s="150"/>
      <c r="J163" s="150"/>
      <c r="K163" s="150"/>
      <c r="L163" s="150"/>
      <c r="M163" s="150"/>
      <c r="N163" s="150"/>
      <c r="O163" s="150"/>
      <c r="P163" s="150"/>
      <c r="Q163" s="150"/>
      <c r="R163" s="150"/>
      <c r="S163" s="150"/>
      <c r="T163" s="150"/>
      <c r="U163" s="150"/>
      <c r="V163" s="150"/>
      <c r="W163" s="150"/>
      <c r="X163" s="185">
        <f>AI54</f>
        <v>0</v>
      </c>
      <c r="Y163" s="185"/>
      <c r="Z163" s="185"/>
      <c r="AA163" s="149" t="e">
        <f>AA127</f>
        <v>#N/A</v>
      </c>
      <c r="AB163" s="185"/>
      <c r="AC163" s="185"/>
      <c r="AD163" s="149" t="e">
        <f>X163*AA163</f>
        <v>#N/A</v>
      </c>
      <c r="AE163" s="149"/>
      <c r="AF163" s="149"/>
      <c r="AG163" s="149" t="e">
        <f>ROUND(AD163*0.2,2)</f>
        <v>#N/A</v>
      </c>
      <c r="AH163" s="149"/>
      <c r="AI163" s="149"/>
      <c r="AJ163" s="149" t="e">
        <f>AD163+AG163</f>
        <v>#N/A</v>
      </c>
      <c r="AK163" s="149"/>
      <c r="AL163" s="149"/>
      <c r="AM163" s="13"/>
      <c r="AN163" s="45"/>
      <c r="AO163" s="45"/>
      <c r="AP163" s="45"/>
      <c r="AQ163" s="45"/>
      <c r="AR163" s="45"/>
      <c r="AS163" s="45"/>
      <c r="AT163" s="45"/>
      <c r="AU163" s="45"/>
      <c r="AV163" s="45"/>
      <c r="AW163" s="45"/>
      <c r="AX163" s="45"/>
      <c r="AY163" s="45"/>
      <c r="AZ163" s="45"/>
    </row>
    <row r="164" spans="1:52" s="38" customFormat="1" ht="48" customHeight="1" thickBot="1">
      <c r="A164" s="213" t="e">
        <f>A128</f>
        <v>#N/A</v>
      </c>
      <c r="B164" s="213"/>
      <c r="C164" s="213"/>
      <c r="D164" s="150">
        <f>C55</f>
        <v>0</v>
      </c>
      <c r="E164" s="150"/>
      <c r="F164" s="150"/>
      <c r="G164" s="150"/>
      <c r="H164" s="150"/>
      <c r="I164" s="150"/>
      <c r="J164" s="150"/>
      <c r="K164" s="150"/>
      <c r="L164" s="150"/>
      <c r="M164" s="150"/>
      <c r="N164" s="150"/>
      <c r="O164" s="150"/>
      <c r="P164" s="150"/>
      <c r="Q164" s="150"/>
      <c r="R164" s="150"/>
      <c r="S164" s="150"/>
      <c r="T164" s="150"/>
      <c r="U164" s="150"/>
      <c r="V164" s="150"/>
      <c r="W164" s="150"/>
      <c r="X164" s="185">
        <f>AI55</f>
        <v>0</v>
      </c>
      <c r="Y164" s="185"/>
      <c r="Z164" s="185"/>
      <c r="AA164" s="149" t="e">
        <f>AA128</f>
        <v>#N/A</v>
      </c>
      <c r="AB164" s="185"/>
      <c r="AC164" s="185"/>
      <c r="AD164" s="149" t="e">
        <f>X164*AA164</f>
        <v>#N/A</v>
      </c>
      <c r="AE164" s="149"/>
      <c r="AF164" s="149"/>
      <c r="AG164" s="149" t="e">
        <f>ROUND(AD164*0.2,2)</f>
        <v>#N/A</v>
      </c>
      <c r="AH164" s="149"/>
      <c r="AI164" s="149"/>
      <c r="AJ164" s="149" t="e">
        <f>AD164+AG164</f>
        <v>#N/A</v>
      </c>
      <c r="AK164" s="149"/>
      <c r="AL164" s="149"/>
      <c r="AM164" s="13"/>
      <c r="AN164" s="45"/>
      <c r="AO164" s="45"/>
      <c r="AP164" s="45"/>
      <c r="AQ164" s="45"/>
      <c r="AR164" s="45"/>
      <c r="AS164" s="45"/>
      <c r="AT164" s="45"/>
      <c r="AU164" s="45"/>
      <c r="AV164" s="45"/>
      <c r="AW164" s="45"/>
      <c r="AX164" s="45"/>
      <c r="AY164" s="45"/>
      <c r="AZ164" s="45"/>
    </row>
    <row r="165" spans="1:52" s="38" customFormat="1" ht="15.75" thickBot="1">
      <c r="A165" s="14"/>
      <c r="B165" s="14"/>
      <c r="C165" s="14"/>
      <c r="D165" s="14"/>
      <c r="E165" s="14"/>
      <c r="F165" s="14"/>
      <c r="G165" s="14"/>
      <c r="H165" s="14"/>
      <c r="I165" s="14"/>
      <c r="J165" s="14"/>
      <c r="K165" s="14"/>
      <c r="L165" s="14"/>
      <c r="M165" s="14"/>
      <c r="N165" s="14"/>
      <c r="O165" s="14"/>
      <c r="P165" s="14"/>
      <c r="Q165" s="14"/>
      <c r="R165" s="14"/>
      <c r="S165" s="15"/>
      <c r="T165" s="14"/>
      <c r="U165" s="14"/>
      <c r="V165" s="17"/>
      <c r="W165" s="14"/>
      <c r="X165" s="19" t="s">
        <v>9</v>
      </c>
      <c r="Y165" s="14"/>
      <c r="Z165" s="14"/>
      <c r="AA165" s="33"/>
      <c r="AB165" s="33"/>
      <c r="AC165" s="33"/>
      <c r="AD165" s="181">
        <f>SUMIF(AD162:AF164,"&gt;0",AD162:AF164)</f>
        <v>0</v>
      </c>
      <c r="AE165" s="181"/>
      <c r="AF165" s="181"/>
      <c r="AG165" s="181">
        <f>SUMIF(AG162:AI164,"&gt;0",AG162:AI164)</f>
        <v>0</v>
      </c>
      <c r="AH165" s="181"/>
      <c r="AI165" s="181"/>
      <c r="AJ165" s="181">
        <f>SUMIF(AJ162:AL164,"&gt;0",AJ162:AL164)</f>
        <v>0</v>
      </c>
      <c r="AK165" s="181"/>
      <c r="AL165" s="181"/>
      <c r="AM165" s="13"/>
      <c r="AN165" s="45"/>
      <c r="AO165" s="45"/>
      <c r="AP165" s="45"/>
      <c r="AQ165" s="45"/>
      <c r="AR165" s="45"/>
      <c r="AS165" s="45"/>
      <c r="AT165" s="45"/>
      <c r="AU165" s="45"/>
      <c r="AV165" s="45"/>
      <c r="AW165" s="45"/>
      <c r="AX165" s="45"/>
      <c r="AY165" s="45"/>
      <c r="AZ165" s="45"/>
    </row>
    <row r="166" spans="1:52" s="38" customFormat="1" ht="15">
      <c r="A166" s="14"/>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N166" s="45"/>
      <c r="AO166" s="45"/>
      <c r="AP166" s="45"/>
      <c r="AQ166" s="45"/>
      <c r="AR166" s="45"/>
      <c r="AS166" s="45"/>
      <c r="AT166" s="45"/>
      <c r="AU166" s="45"/>
      <c r="AV166" s="45"/>
      <c r="AW166" s="45"/>
      <c r="AX166" s="45"/>
      <c r="AY166" s="45"/>
      <c r="AZ166" s="45"/>
    </row>
    <row r="167" spans="1:52" s="38" customFormat="1" ht="15" customHeight="1">
      <c r="A167" s="152" t="s">
        <v>10</v>
      </c>
      <c r="B167" s="152"/>
      <c r="C167" s="152"/>
      <c r="D167" s="152"/>
      <c r="E167" s="152"/>
      <c r="F167" s="152"/>
      <c r="G167" s="152"/>
      <c r="H167" s="219" t="str">
        <f>SUBSTITUTE(PROPER(INDEX(n_4,MID(TEXT(AJ165,n0),1,1)+1)&amp;INDEX(n0x,MID(TEXT(AJ165,n0),2,1)+1,MID(TEXT(AJ165,n0),3,1)+1)&amp;IF(-MID(TEXT(AJ165,n0),1,3),"миллиард"&amp;VLOOKUP(MID(TEXT(AJ165,n0),3,1)*AND(MID(TEXT(AJ165,n0),2,1)-1),мил,2),"")&amp;INDEX(n_4,MID(TEXT(AJ165,n0),4,1)+1)&amp;INDEX(n0x,MID(TEXT(AJ165,n0),5,1)+1,MID(TEXT(AJ165,n0),6,1)+1)&amp;IF(-MID(TEXT(AJ165,n0),4,3),"миллион"&amp;VLOOKUP(MID(TEXT(AJ165,n0),6,1)*AND(MID(TEXT(AJ165,n0),5,1)-1),мил,2),"")&amp;INDEX(n_4,MID(TEXT(AJ165,n0),7,1)+1)&amp;INDEX(n1x,MID(TEXT(AJ165,n0),8,1)+1,MID(TEXT(AJ165,n0),9,1)+1)&amp;IF(-MID(TEXT(AJ165,n0),7,3),VLOOKUP(MID(TEXT(AJ165,n0),9,1)*AND(MID(TEXT(AJ165,n0),8,1)-1),тыс,2),"")&amp;INDEX(n_4,MID(TEXT(AJ165,n0),10,1)+1)&amp;INDEX(n0x,MID(TEXT(AJ165,n0),11,1)+1,MID(TEXT(AJ165,n0),12,1)+1)),"z"," ")&amp;IF(TRUNC(TEXT(AJ165,n0)),"","Ноль ")&amp;"рубл"&amp;VLOOKUP(MOD(MAX(MOD(MID(TEXT(AJ165,n0),11,2)-11,100),9),10),{0,"ь ";1,"я ";4,"ей "},2)&amp;RIGHT(TEXT(AJ165,n0),2)&amp;" копе"&amp;VLOOKUP(MOD(MAX(MOD(RIGHT(TEXT(AJ165,n0),2)-11,100),9),10),{0,"йка";1,"йки";4,"ек"},2)</f>
        <v>Ноль рублей 00 копеек</v>
      </c>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219"/>
      <c r="AL167" s="219"/>
      <c r="AM167" s="13"/>
      <c r="AN167" s="62"/>
      <c r="AO167" s="62"/>
      <c r="AP167" s="62"/>
      <c r="AQ167" s="62"/>
      <c r="AR167" s="62"/>
      <c r="AS167" s="62"/>
      <c r="AT167" s="62"/>
      <c r="AU167" s="62"/>
      <c r="AV167" s="62"/>
      <c r="AW167" s="62"/>
      <c r="AX167" s="62"/>
      <c r="AY167" s="62"/>
      <c r="AZ167" s="62"/>
    </row>
    <row r="168" spans="1:52" s="38" customFormat="1" ht="15" customHeight="1">
      <c r="A168" s="152" t="s">
        <v>19</v>
      </c>
      <c r="B168" s="152"/>
      <c r="C168" s="152"/>
      <c r="D168" s="152"/>
      <c r="E168" s="152"/>
      <c r="F168" s="152"/>
      <c r="G168" s="152"/>
      <c r="H168" s="197" t="str">
        <f>SUBSTITUTE(PROPER(INDEX(n_4,MID(TEXT(AG165,n0),1,1)+1)&amp;INDEX(n0x,MID(TEXT(AG165,n0),2,1)+1,MID(TEXT(AG165,n0),3,1)+1)&amp;IF(-MID(TEXT(AG165,n0),1,3),"миллиард"&amp;VLOOKUP(MID(TEXT(AG165,n0),3,1)*AND(MID(TEXT(AG165,n0),2,1)-1),мил,2),"")&amp;INDEX(n_4,MID(TEXT(AG165,n0),4,1)+1)&amp;INDEX(n0x,MID(TEXT(AG165,n0),5,1)+1,MID(TEXT(AG165,n0),6,1)+1)&amp;IF(-MID(TEXT(AG165,n0),4,3),"миллион"&amp;VLOOKUP(MID(TEXT(AG165,n0),6,1)*AND(MID(TEXT(AG165,n0),5,1)-1),мил,2),"")&amp;INDEX(n_4,MID(TEXT(AG165,n0),7,1)+1)&amp;INDEX(n1x,MID(TEXT(AG165,n0),8,1)+1,MID(TEXT(AG165,n0),9,1)+1)&amp;IF(-MID(TEXT(AG165,n0),7,3),VLOOKUP(MID(TEXT(AG165,n0),9,1)*AND(MID(TEXT(AG165,n0),8,1)-1),тыс,2),"")&amp;INDEX(n_4,MID(TEXT(AG165,n0),10,1)+1)&amp;INDEX(n0x,MID(TEXT(AG165,n0),11,1)+1,MID(TEXT(AG165,n0),12,1)+1)),"z"," ")&amp;IF(TRUNC(TEXT(AG165,n0)),"","Ноль ")&amp;"рубл"&amp;VLOOKUP(MOD(MAX(MOD(MID(TEXT(AG165,n0),11,2)-11,100),9),10),{0,"ь ";1,"я ";4,"ей "},2)&amp;RIGHT(TEXT(AG165,n0),2)&amp;" копе"&amp;VLOOKUP(MOD(MAX(MOD(RIGHT(TEXT(AG165,n0),2)-11,100),9),10),{0,"йка";1,"йки";4,"ек"},2)</f>
        <v>Ноль рублей 00 копеек</v>
      </c>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3"/>
      <c r="AN168" s="62"/>
      <c r="AO168" s="62"/>
      <c r="AP168" s="62"/>
      <c r="AQ168" s="62"/>
      <c r="AR168" s="62"/>
      <c r="AS168" s="62"/>
      <c r="AT168" s="62"/>
      <c r="AU168" s="62"/>
      <c r="AV168" s="62"/>
      <c r="AW168" s="62"/>
      <c r="AX168" s="62"/>
      <c r="AY168" s="62"/>
      <c r="AZ168" s="62"/>
    </row>
    <row r="169" spans="1:52" s="38" customFormat="1" ht="15"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N169" s="62"/>
      <c r="AO169" s="62"/>
      <c r="AP169" s="62"/>
      <c r="AQ169" s="62"/>
      <c r="AR169" s="62"/>
      <c r="AS169" s="62"/>
      <c r="AT169" s="62"/>
      <c r="AU169" s="62"/>
      <c r="AV169" s="62"/>
      <c r="AW169" s="62"/>
      <c r="AX169" s="62"/>
      <c r="AY169" s="62"/>
      <c r="AZ169" s="62"/>
    </row>
    <row r="170" spans="1:52" s="38" customFormat="1" ht="15" customHeight="1">
      <c r="A170" s="218" t="s">
        <v>51</v>
      </c>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62"/>
      <c r="AO170" s="62"/>
      <c r="AP170" s="62"/>
      <c r="AQ170" s="62"/>
      <c r="AR170" s="62"/>
      <c r="AS170" s="62"/>
      <c r="AT170" s="62"/>
      <c r="AU170" s="62"/>
      <c r="AV170" s="62"/>
      <c r="AW170" s="62"/>
      <c r="AX170" s="62"/>
      <c r="AY170" s="62"/>
      <c r="AZ170" s="62"/>
    </row>
    <row r="171" spans="1:52" s="38" customFormat="1" ht="15" customHeight="1">
      <c r="A171" s="214" t="s">
        <v>21</v>
      </c>
      <c r="B171" s="214"/>
      <c r="C171" s="214"/>
      <c r="D171" s="214"/>
      <c r="E171" s="214"/>
      <c r="F171" s="214"/>
      <c r="G171" s="214"/>
      <c r="H171" s="214"/>
      <c r="I171" s="214"/>
      <c r="J171" s="214"/>
      <c r="K171" s="214"/>
      <c r="L171" s="214"/>
      <c r="M171" s="214"/>
      <c r="N171" s="214"/>
      <c r="O171" s="214"/>
      <c r="P171" s="214"/>
      <c r="Q171" s="214"/>
      <c r="R171" s="214"/>
      <c r="S171" s="214"/>
      <c r="T171" s="214"/>
      <c r="U171" s="214"/>
      <c r="V171" s="214"/>
      <c r="W171" s="214"/>
      <c r="X171" s="214"/>
      <c r="Y171" s="214"/>
      <c r="Z171" s="214"/>
      <c r="AA171" s="214"/>
      <c r="AB171" s="214"/>
      <c r="AC171" s="214"/>
      <c r="AD171" s="214"/>
      <c r="AE171" s="214"/>
      <c r="AF171" s="214"/>
      <c r="AG171" s="214"/>
      <c r="AH171" s="214"/>
      <c r="AI171" s="214"/>
      <c r="AJ171" s="214"/>
      <c r="AK171" s="214"/>
      <c r="AL171" s="214"/>
      <c r="AM171" s="13"/>
      <c r="AN171" s="62"/>
      <c r="AO171" s="62"/>
      <c r="AP171" s="62"/>
      <c r="AQ171" s="62"/>
      <c r="AR171" s="62"/>
      <c r="AS171" s="62"/>
      <c r="AT171" s="62"/>
      <c r="AU171" s="62"/>
      <c r="AV171" s="62"/>
      <c r="AW171" s="62"/>
      <c r="AX171" s="62"/>
      <c r="AY171" s="62"/>
      <c r="AZ171" s="62"/>
    </row>
    <row r="172" spans="1:52" s="38" customFormat="1" ht="15" customHeight="1">
      <c r="A172" s="214" t="s">
        <v>50</v>
      </c>
      <c r="B172" s="214"/>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13"/>
      <c r="AN172" s="62"/>
      <c r="AO172" s="62"/>
      <c r="AP172" s="62"/>
      <c r="AQ172" s="62"/>
      <c r="AR172" s="62"/>
      <c r="AS172" s="62"/>
      <c r="AT172" s="62"/>
      <c r="AU172" s="62"/>
      <c r="AV172" s="62"/>
      <c r="AW172" s="62"/>
      <c r="AX172" s="62"/>
      <c r="AY172" s="62"/>
      <c r="AZ172" s="62"/>
    </row>
    <row r="173" spans="1:52" s="38" customFormat="1" ht="15" customHeight="1">
      <c r="A173" s="15"/>
      <c r="B173" s="15"/>
      <c r="C173" s="15"/>
      <c r="D173" s="15"/>
      <c r="E173" s="15"/>
      <c r="F173" s="15"/>
      <c r="G173" s="15"/>
      <c r="H173" s="15"/>
      <c r="I173" s="15"/>
      <c r="J173" s="15"/>
      <c r="K173" s="15"/>
      <c r="L173" s="15"/>
      <c r="M173" s="15"/>
      <c r="N173" s="15"/>
      <c r="O173" s="15"/>
      <c r="P173" s="15"/>
      <c r="Q173" s="15"/>
      <c r="R173" s="15"/>
      <c r="S173" s="15"/>
      <c r="T173" s="15"/>
      <c r="U173" s="14"/>
      <c r="V173" s="14"/>
      <c r="W173" s="14"/>
      <c r="X173" s="14"/>
      <c r="Y173" s="14"/>
      <c r="Z173" s="14"/>
      <c r="AA173" s="14"/>
      <c r="AB173" s="14"/>
      <c r="AC173" s="14"/>
      <c r="AD173" s="14"/>
      <c r="AE173" s="14"/>
      <c r="AF173" s="14"/>
      <c r="AG173" s="14"/>
      <c r="AH173" s="14"/>
      <c r="AI173" s="14"/>
      <c r="AJ173" s="14"/>
      <c r="AK173" s="14"/>
      <c r="AL173" s="14"/>
      <c r="AM173" s="13"/>
      <c r="AN173" s="62"/>
      <c r="AO173" s="62"/>
      <c r="AP173" s="62"/>
      <c r="AQ173" s="62"/>
      <c r="AR173" s="62"/>
      <c r="AS173" s="62"/>
      <c r="AT173" s="62"/>
      <c r="AU173" s="62"/>
      <c r="AV173" s="62"/>
      <c r="AW173" s="62"/>
      <c r="AX173" s="62"/>
      <c r="AY173" s="62"/>
      <c r="AZ173" s="62"/>
    </row>
    <row r="174" spans="1:52" s="38" customFormat="1" ht="68.25" customHeight="1">
      <c r="A174" s="195" t="str">
        <f>T97</f>
        <v>Начальник Брестского областного 
управления Госпромнадзора
___________________________ И.Г.Калишук</v>
      </c>
      <c r="B174" s="195"/>
      <c r="C174" s="195"/>
      <c r="D174" s="195"/>
      <c r="E174" s="195"/>
      <c r="F174" s="195"/>
      <c r="G174" s="195"/>
      <c r="H174" s="195"/>
      <c r="I174" s="195"/>
      <c r="J174" s="195"/>
      <c r="K174" s="195"/>
      <c r="L174" s="195"/>
      <c r="M174" s="195"/>
      <c r="N174" s="195"/>
      <c r="O174" s="195"/>
      <c r="P174" s="195"/>
      <c r="Q174" s="195"/>
      <c r="R174" s="195"/>
      <c r="S174" s="195"/>
      <c r="T174" s="15"/>
      <c r="U174" s="14"/>
      <c r="V174" s="14"/>
      <c r="W174" s="14"/>
      <c r="X174" s="14"/>
      <c r="Y174" s="14"/>
      <c r="Z174" s="14"/>
      <c r="AA174" s="14"/>
      <c r="AB174" s="14"/>
      <c r="AC174" s="14"/>
      <c r="AD174" s="14"/>
      <c r="AE174" s="14"/>
      <c r="AF174" s="14"/>
      <c r="AG174" s="14"/>
      <c r="AH174" s="14"/>
      <c r="AI174" s="14"/>
      <c r="AJ174" s="14"/>
      <c r="AK174" s="14"/>
      <c r="AL174" s="14"/>
      <c r="AM174" s="13"/>
      <c r="AN174" s="62"/>
      <c r="AO174" s="62"/>
      <c r="AP174" s="62"/>
      <c r="AQ174" s="62"/>
      <c r="AR174" s="62"/>
      <c r="AS174" s="62"/>
      <c r="AT174" s="62"/>
      <c r="AU174" s="62"/>
      <c r="AV174" s="62"/>
      <c r="AW174" s="62"/>
      <c r="AX174" s="62"/>
      <c r="AY174" s="62"/>
      <c r="AZ174" s="62"/>
    </row>
    <row r="175" spans="1:52" s="38" customFormat="1" ht="15">
      <c r="A175" s="13"/>
      <c r="B175" s="13"/>
      <c r="C175" s="13"/>
      <c r="D175" s="13"/>
      <c r="E175" s="13"/>
      <c r="F175" s="13"/>
      <c r="G175" s="13"/>
      <c r="H175" s="13"/>
      <c r="I175" s="13"/>
      <c r="J175" s="13"/>
      <c r="K175" s="13"/>
      <c r="L175" s="13"/>
      <c r="M175" s="13"/>
      <c r="N175" s="13"/>
      <c r="O175" s="13"/>
      <c r="P175" s="13"/>
      <c r="Q175" s="13"/>
      <c r="R175" s="13"/>
      <c r="S175" s="16"/>
      <c r="T175" s="16"/>
      <c r="U175" s="13"/>
      <c r="V175" s="13"/>
      <c r="W175" s="13"/>
      <c r="X175" s="13"/>
      <c r="Y175" s="20"/>
      <c r="Z175" s="13"/>
      <c r="AA175" s="13"/>
      <c r="AB175" s="13"/>
      <c r="AC175" s="13"/>
      <c r="AD175" s="13"/>
      <c r="AE175" s="13"/>
      <c r="AF175" s="13"/>
      <c r="AG175" s="13"/>
      <c r="AH175" s="13"/>
      <c r="AI175" s="13"/>
      <c r="AJ175" s="13"/>
      <c r="AK175" s="13"/>
      <c r="AL175" s="13"/>
      <c r="AM175" s="13"/>
      <c r="AN175" s="45"/>
      <c r="AO175" s="45"/>
      <c r="AP175" s="45"/>
      <c r="AQ175" s="45"/>
      <c r="AR175" s="45"/>
      <c r="AS175" s="45"/>
      <c r="AT175" s="45"/>
      <c r="AU175" s="45"/>
      <c r="AV175" s="45"/>
      <c r="AW175" s="45"/>
      <c r="AX175" s="45"/>
      <c r="AY175" s="45"/>
      <c r="AZ175" s="45"/>
    </row>
    <row r="176" spans="1:52" s="38" customFormat="1" ht="15">
      <c r="A176" s="13" t="s">
        <v>12</v>
      </c>
      <c r="B176" s="13"/>
      <c r="C176" s="13"/>
      <c r="D176" s="13"/>
      <c r="E176" s="13"/>
      <c r="F176" s="13"/>
      <c r="G176" s="13"/>
      <c r="H176" s="13"/>
      <c r="I176" s="13"/>
      <c r="J176" s="13"/>
      <c r="K176" s="13"/>
      <c r="L176" s="13"/>
      <c r="M176" s="13"/>
      <c r="N176" s="13"/>
      <c r="O176" s="13"/>
      <c r="P176" s="13"/>
      <c r="Q176" s="13"/>
      <c r="R176" s="13"/>
      <c r="S176" s="16"/>
      <c r="T176" s="16"/>
      <c r="U176" s="13"/>
      <c r="V176" s="13"/>
      <c r="W176" s="13"/>
      <c r="X176" s="13"/>
      <c r="Y176" s="13"/>
      <c r="Z176" s="13"/>
      <c r="AA176" s="13"/>
      <c r="AB176" s="13"/>
      <c r="AC176" s="13"/>
      <c r="AD176" s="13"/>
      <c r="AE176" s="13"/>
      <c r="AF176" s="13"/>
      <c r="AG176" s="13"/>
      <c r="AH176" s="13"/>
      <c r="AI176" s="13"/>
      <c r="AJ176" s="13"/>
      <c r="AK176" s="13"/>
      <c r="AL176" s="13"/>
      <c r="AM176" s="13"/>
      <c r="AN176" s="45"/>
      <c r="AO176" s="45"/>
      <c r="AP176" s="45"/>
      <c r="AQ176" s="45"/>
      <c r="AR176" s="45"/>
      <c r="AS176" s="45"/>
      <c r="AT176" s="45"/>
      <c r="AU176" s="45"/>
      <c r="AV176" s="45"/>
      <c r="AW176" s="45"/>
      <c r="AX176" s="45"/>
      <c r="AY176" s="45"/>
      <c r="AZ176" s="45"/>
    </row>
    <row r="177" spans="1:52" ht="15">
      <c r="A177" s="13"/>
      <c r="B177" s="13"/>
      <c r="C177" s="13"/>
      <c r="D177" s="13"/>
      <c r="E177" s="13"/>
      <c r="F177" s="13"/>
      <c r="G177" s="13"/>
      <c r="H177" s="13"/>
      <c r="I177" s="13"/>
      <c r="J177" s="13"/>
      <c r="K177" s="13"/>
      <c r="L177" s="13"/>
      <c r="M177" s="13"/>
      <c r="N177" s="13"/>
      <c r="O177" s="13"/>
      <c r="P177" s="13"/>
      <c r="Q177" s="13"/>
      <c r="R177" s="13"/>
      <c r="S177" s="16"/>
      <c r="T177" s="16"/>
      <c r="U177" s="13"/>
      <c r="V177" s="13"/>
      <c r="W177" s="13"/>
      <c r="X177" s="13"/>
      <c r="Y177" s="13"/>
      <c r="Z177" s="13"/>
      <c r="AA177" s="13"/>
      <c r="AB177" s="13"/>
      <c r="AC177" s="13"/>
      <c r="AD177" s="13"/>
      <c r="AE177" s="13"/>
      <c r="AF177" s="13"/>
      <c r="AG177" s="13"/>
      <c r="AH177" s="13"/>
      <c r="AI177" s="13"/>
      <c r="AJ177" s="13"/>
      <c r="AK177" s="13"/>
      <c r="AL177" s="13"/>
      <c r="AM177" s="13"/>
      <c r="AN177" s="45"/>
      <c r="AO177" s="45"/>
      <c r="AP177" s="45"/>
      <c r="AQ177" s="45"/>
      <c r="AR177" s="45"/>
      <c r="AS177" s="45"/>
      <c r="AT177" s="45"/>
      <c r="AU177" s="45"/>
      <c r="AV177" s="45"/>
      <c r="AW177" s="45"/>
      <c r="AX177" s="45"/>
      <c r="AY177" s="45"/>
      <c r="AZ177" s="45"/>
    </row>
    <row r="178" spans="1:52" ht="15">
      <c r="A178" s="13"/>
      <c r="B178" s="13"/>
      <c r="C178" s="13"/>
      <c r="D178" s="13"/>
      <c r="E178" s="13"/>
      <c r="F178" s="13"/>
      <c r="G178" s="13"/>
      <c r="H178" s="13"/>
      <c r="I178" s="13"/>
      <c r="J178" s="13"/>
      <c r="K178" s="13"/>
      <c r="L178" s="13"/>
      <c r="M178" s="13"/>
      <c r="N178" s="13"/>
      <c r="O178" s="13"/>
      <c r="P178" s="13"/>
      <c r="Q178" s="13"/>
      <c r="R178" s="13"/>
      <c r="S178" s="16"/>
      <c r="T178" s="16"/>
      <c r="U178" s="13"/>
      <c r="V178" s="13"/>
      <c r="W178" s="13"/>
      <c r="X178" s="13"/>
      <c r="Y178" s="13"/>
      <c r="Z178" s="13"/>
      <c r="AA178" s="13"/>
      <c r="AB178" s="13"/>
      <c r="AC178" s="13"/>
      <c r="AD178" s="13"/>
      <c r="AE178" s="13"/>
      <c r="AF178" s="13"/>
      <c r="AG178" s="13"/>
      <c r="AH178" s="13"/>
      <c r="AI178" s="13"/>
      <c r="AJ178" s="13"/>
      <c r="AK178" s="13"/>
      <c r="AL178" s="13"/>
      <c r="AM178" s="13"/>
      <c r="AN178" s="45"/>
      <c r="AO178" s="45"/>
      <c r="AP178" s="45"/>
      <c r="AQ178" s="45"/>
      <c r="AR178" s="45"/>
      <c r="AS178" s="45"/>
      <c r="AT178" s="45"/>
      <c r="AU178" s="45"/>
      <c r="AV178" s="45"/>
      <c r="AW178" s="45"/>
      <c r="AX178" s="45"/>
      <c r="AY178" s="45"/>
      <c r="AZ178" s="45"/>
    </row>
    <row r="179" spans="1:52" ht="15">
      <c r="A179" s="13"/>
      <c r="B179" s="13"/>
      <c r="C179" s="13"/>
      <c r="D179" s="13"/>
      <c r="E179" s="13"/>
      <c r="F179" s="13"/>
      <c r="G179" s="13"/>
      <c r="H179" s="13"/>
      <c r="I179" s="13"/>
      <c r="J179" s="13"/>
      <c r="K179" s="13"/>
      <c r="L179" s="13"/>
      <c r="M179" s="13"/>
      <c r="N179" s="13"/>
      <c r="O179" s="13"/>
      <c r="P179" s="13"/>
      <c r="Q179" s="13"/>
      <c r="R179" s="13"/>
      <c r="S179" s="16"/>
      <c r="T179" s="16"/>
      <c r="U179" s="13"/>
      <c r="V179" s="13"/>
      <c r="W179" s="13"/>
      <c r="X179" s="13"/>
      <c r="Y179" s="13"/>
      <c r="Z179" s="13"/>
      <c r="AA179" s="13"/>
      <c r="AB179" s="13"/>
      <c r="AC179" s="13"/>
      <c r="AD179" s="13"/>
      <c r="AE179" s="13"/>
      <c r="AF179" s="13"/>
      <c r="AG179" s="13"/>
      <c r="AH179" s="13"/>
      <c r="AI179" s="13"/>
      <c r="AJ179" s="13"/>
      <c r="AK179" s="13"/>
      <c r="AL179" s="13"/>
      <c r="AM179" s="13"/>
      <c r="AN179" s="45"/>
      <c r="AO179" s="45"/>
      <c r="AP179" s="45"/>
      <c r="AQ179" s="45"/>
      <c r="AR179" s="45"/>
      <c r="AS179" s="45"/>
      <c r="AT179" s="45"/>
      <c r="AU179" s="45"/>
      <c r="AV179" s="45"/>
      <c r="AW179" s="45"/>
      <c r="AX179" s="45"/>
      <c r="AY179" s="45"/>
      <c r="AZ179" s="45"/>
    </row>
    <row r="180" spans="1:52" ht="15">
      <c r="A180" s="29"/>
      <c r="B180" s="29"/>
      <c r="C180" s="29"/>
      <c r="D180" s="29"/>
      <c r="E180" s="29"/>
      <c r="F180" s="29"/>
      <c r="G180" s="29"/>
      <c r="H180" s="29"/>
      <c r="I180" s="29"/>
      <c r="J180" s="29"/>
      <c r="K180" s="29"/>
      <c r="L180" s="29"/>
      <c r="M180" s="29"/>
      <c r="N180" s="29"/>
      <c r="O180" s="29"/>
      <c r="P180" s="29"/>
      <c r="Q180" s="29"/>
      <c r="R180" s="29"/>
      <c r="S180" s="30"/>
      <c r="T180" s="30"/>
      <c r="U180" s="29"/>
      <c r="V180" s="29"/>
      <c r="W180" s="29"/>
      <c r="X180" s="29"/>
      <c r="Y180" s="29"/>
      <c r="Z180" s="29"/>
      <c r="AA180" s="29"/>
      <c r="AB180" s="29"/>
      <c r="AC180" s="29"/>
      <c r="AD180" s="29"/>
      <c r="AE180" s="29"/>
      <c r="AF180" s="29"/>
      <c r="AG180" s="29"/>
      <c r="AH180" s="29"/>
      <c r="AI180" s="29"/>
      <c r="AJ180" s="29"/>
      <c r="AK180" s="29"/>
      <c r="AL180" s="29"/>
      <c r="AN180" s="45"/>
      <c r="AO180" s="45"/>
      <c r="AP180" s="45"/>
      <c r="AQ180" s="45"/>
      <c r="AR180" s="45"/>
      <c r="AS180" s="45"/>
      <c r="AT180" s="45"/>
      <c r="AU180" s="45"/>
      <c r="AV180" s="45"/>
      <c r="AW180" s="45"/>
      <c r="AX180" s="45"/>
      <c r="AY180" s="45"/>
      <c r="AZ180" s="45"/>
    </row>
    <row r="181" spans="1:52" ht="15">
      <c r="A181" s="29"/>
      <c r="B181" s="29"/>
      <c r="C181" s="29"/>
      <c r="D181" s="29"/>
      <c r="E181" s="29"/>
      <c r="F181" s="29"/>
      <c r="G181" s="29"/>
      <c r="H181" s="29"/>
      <c r="I181" s="29"/>
      <c r="J181" s="29"/>
      <c r="K181" s="29"/>
      <c r="L181" s="29"/>
      <c r="M181" s="29"/>
      <c r="N181" s="29"/>
      <c r="O181" s="29"/>
      <c r="P181" s="29"/>
      <c r="Q181" s="29"/>
      <c r="R181" s="29"/>
      <c r="S181" s="30"/>
      <c r="T181" s="30"/>
      <c r="U181" s="29"/>
      <c r="V181" s="29"/>
      <c r="W181" s="29"/>
      <c r="X181" s="29"/>
      <c r="Y181" s="29"/>
      <c r="Z181" s="29"/>
      <c r="AA181" s="29"/>
      <c r="AB181" s="29"/>
      <c r="AC181" s="29"/>
      <c r="AD181" s="29"/>
      <c r="AE181" s="29"/>
      <c r="AF181" s="29"/>
      <c r="AG181" s="29"/>
      <c r="AH181" s="29"/>
      <c r="AI181" s="29"/>
      <c r="AJ181" s="29"/>
      <c r="AK181" s="29"/>
      <c r="AL181" s="29"/>
      <c r="AN181" s="45"/>
      <c r="AO181" s="45"/>
      <c r="AP181" s="45"/>
      <c r="AQ181" s="45"/>
      <c r="AR181" s="45"/>
      <c r="AS181" s="45"/>
      <c r="AT181" s="45"/>
      <c r="AU181" s="45"/>
      <c r="AV181" s="45"/>
      <c r="AW181" s="45"/>
      <c r="AX181" s="45"/>
      <c r="AY181" s="45"/>
      <c r="AZ181" s="45"/>
    </row>
    <row r="182" spans="1:52" ht="15">
      <c r="A182" s="29"/>
      <c r="B182" s="29"/>
      <c r="C182" s="29"/>
      <c r="D182" s="29"/>
      <c r="E182" s="29"/>
      <c r="F182" s="29"/>
      <c r="G182" s="29"/>
      <c r="H182" s="29"/>
      <c r="I182" s="29"/>
      <c r="J182" s="29"/>
      <c r="K182" s="29"/>
      <c r="L182" s="29"/>
      <c r="M182" s="29"/>
      <c r="N182" s="29"/>
      <c r="O182" s="29"/>
      <c r="P182" s="29"/>
      <c r="Q182" s="29"/>
      <c r="R182" s="29"/>
      <c r="S182" s="30"/>
      <c r="T182" s="30"/>
      <c r="U182" s="29"/>
      <c r="V182" s="29"/>
      <c r="W182" s="29"/>
      <c r="X182" s="29"/>
      <c r="Y182" s="29"/>
      <c r="Z182" s="29"/>
      <c r="AA182" s="29"/>
      <c r="AB182" s="29"/>
      <c r="AC182" s="29"/>
      <c r="AD182" s="29"/>
      <c r="AE182" s="29"/>
      <c r="AF182" s="29"/>
      <c r="AG182" s="29"/>
      <c r="AH182" s="29"/>
      <c r="AI182" s="29"/>
      <c r="AJ182" s="29"/>
      <c r="AK182" s="29"/>
      <c r="AL182" s="29"/>
      <c r="AN182" s="45"/>
      <c r="AO182" s="45"/>
      <c r="AP182" s="45"/>
      <c r="AQ182" s="45"/>
      <c r="AR182" s="45"/>
      <c r="AS182" s="45"/>
      <c r="AT182" s="45"/>
      <c r="AU182" s="45"/>
      <c r="AV182" s="45"/>
      <c r="AW182" s="45"/>
      <c r="AX182" s="45"/>
      <c r="AY182" s="45"/>
      <c r="AZ182" s="45"/>
    </row>
    <row r="183" spans="1:52" ht="15">
      <c r="A183" s="29"/>
      <c r="B183" s="29"/>
      <c r="C183" s="29"/>
      <c r="D183" s="29"/>
      <c r="E183" s="29"/>
      <c r="F183" s="29"/>
      <c r="G183" s="29"/>
      <c r="H183" s="29"/>
      <c r="I183" s="29"/>
      <c r="J183" s="29"/>
      <c r="K183" s="29"/>
      <c r="L183" s="29"/>
      <c r="M183" s="29"/>
      <c r="N183" s="29"/>
      <c r="O183" s="29"/>
      <c r="P183" s="29"/>
      <c r="Q183" s="29"/>
      <c r="R183" s="29"/>
      <c r="S183" s="30"/>
      <c r="T183" s="30"/>
      <c r="U183" s="29"/>
      <c r="V183" s="29"/>
      <c r="W183" s="29"/>
      <c r="X183" s="29"/>
      <c r="Y183" s="29"/>
      <c r="Z183" s="29"/>
      <c r="AA183" s="29"/>
      <c r="AB183" s="29"/>
      <c r="AC183" s="29"/>
      <c r="AD183" s="29"/>
      <c r="AE183" s="29"/>
      <c r="AF183" s="29"/>
      <c r="AG183" s="29"/>
      <c r="AH183" s="29"/>
      <c r="AI183" s="29"/>
      <c r="AJ183" s="29"/>
      <c r="AK183" s="29"/>
      <c r="AL183" s="29"/>
      <c r="AN183" s="45"/>
      <c r="AO183" s="45"/>
      <c r="AP183" s="45"/>
      <c r="AQ183" s="45"/>
      <c r="AR183" s="45"/>
      <c r="AS183" s="45"/>
      <c r="AT183" s="45"/>
      <c r="AU183" s="45"/>
      <c r="AV183" s="45"/>
      <c r="AW183" s="45"/>
      <c r="AX183" s="45"/>
      <c r="AY183" s="45"/>
      <c r="AZ183" s="45"/>
    </row>
    <row r="184" spans="1:52" ht="15">
      <c r="A184" s="29"/>
      <c r="B184" s="29"/>
      <c r="C184" s="29"/>
      <c r="D184" s="29"/>
      <c r="E184" s="29"/>
      <c r="F184" s="29"/>
      <c r="G184" s="29"/>
      <c r="H184" s="29"/>
      <c r="I184" s="29"/>
      <c r="J184" s="29"/>
      <c r="K184" s="29"/>
      <c r="L184" s="29"/>
      <c r="M184" s="29"/>
      <c r="N184" s="29"/>
      <c r="O184" s="29"/>
      <c r="P184" s="29"/>
      <c r="Q184" s="29"/>
      <c r="R184" s="29"/>
      <c r="S184" s="30"/>
      <c r="T184" s="30"/>
      <c r="U184" s="29"/>
      <c r="V184" s="29"/>
      <c r="W184" s="29"/>
      <c r="X184" s="29"/>
      <c r="Y184" s="29"/>
      <c r="Z184" s="29"/>
      <c r="AA184" s="29"/>
      <c r="AB184" s="29"/>
      <c r="AC184" s="29"/>
      <c r="AD184" s="29"/>
      <c r="AE184" s="29"/>
      <c r="AF184" s="29"/>
      <c r="AG184" s="29"/>
      <c r="AH184" s="29"/>
      <c r="AI184" s="29"/>
      <c r="AJ184" s="29"/>
      <c r="AK184" s="29"/>
      <c r="AL184" s="29"/>
      <c r="AN184" s="45"/>
      <c r="AO184" s="45"/>
      <c r="AP184" s="45"/>
      <c r="AQ184" s="45"/>
      <c r="AR184" s="45"/>
      <c r="AS184" s="45"/>
      <c r="AT184" s="45"/>
      <c r="AU184" s="45"/>
      <c r="AV184" s="45"/>
      <c r="AW184" s="45"/>
      <c r="AX184" s="45"/>
      <c r="AY184" s="45"/>
      <c r="AZ184" s="45"/>
    </row>
    <row r="185" spans="1:52" ht="15">
      <c r="A185" s="29"/>
      <c r="B185" s="29"/>
      <c r="C185" s="29"/>
      <c r="D185" s="29"/>
      <c r="E185" s="29"/>
      <c r="F185" s="29"/>
      <c r="G185" s="29"/>
      <c r="H185" s="29"/>
      <c r="I185" s="29"/>
      <c r="J185" s="29"/>
      <c r="K185" s="29"/>
      <c r="L185" s="29"/>
      <c r="M185" s="29"/>
      <c r="N185" s="29"/>
      <c r="O185" s="29"/>
      <c r="P185" s="29"/>
      <c r="Q185" s="29"/>
      <c r="R185" s="29"/>
      <c r="S185" s="30"/>
      <c r="T185" s="30"/>
      <c r="U185" s="29"/>
      <c r="V185" s="29"/>
      <c r="W185" s="29"/>
      <c r="X185" s="29"/>
      <c r="Y185" s="29"/>
      <c r="Z185" s="29"/>
      <c r="AA185" s="29"/>
      <c r="AB185" s="29"/>
      <c r="AC185" s="29"/>
      <c r="AD185" s="29"/>
      <c r="AE185" s="29"/>
      <c r="AF185" s="29"/>
      <c r="AG185" s="29"/>
      <c r="AH185" s="29"/>
      <c r="AI185" s="29"/>
      <c r="AJ185" s="29"/>
      <c r="AK185" s="29"/>
      <c r="AL185" s="29"/>
      <c r="AN185" s="45"/>
      <c r="AO185" s="45"/>
      <c r="AP185" s="45"/>
      <c r="AQ185" s="45"/>
      <c r="AR185" s="45"/>
      <c r="AS185" s="45"/>
      <c r="AT185" s="45"/>
      <c r="AU185" s="45"/>
      <c r="AV185" s="45"/>
      <c r="AW185" s="45"/>
      <c r="AX185" s="45"/>
      <c r="AY185" s="45"/>
      <c r="AZ185" s="45"/>
    </row>
    <row r="186" spans="1:52" ht="15">
      <c r="A186" s="29"/>
      <c r="B186" s="29"/>
      <c r="C186" s="29"/>
      <c r="D186" s="29"/>
      <c r="E186" s="29"/>
      <c r="F186" s="29"/>
      <c r="G186" s="29"/>
      <c r="H186" s="29"/>
      <c r="I186" s="29"/>
      <c r="J186" s="29"/>
      <c r="K186" s="29"/>
      <c r="L186" s="29"/>
      <c r="M186" s="29"/>
      <c r="N186" s="29"/>
      <c r="O186" s="29"/>
      <c r="P186" s="29"/>
      <c r="Q186" s="29"/>
      <c r="R186" s="29"/>
      <c r="S186" s="30"/>
      <c r="T186" s="30"/>
      <c r="U186" s="29"/>
      <c r="V186" s="29"/>
      <c r="W186" s="29"/>
      <c r="X186" s="29"/>
      <c r="Y186" s="29"/>
      <c r="Z186" s="29"/>
      <c r="AA186" s="29"/>
      <c r="AB186" s="29"/>
      <c r="AC186" s="29"/>
      <c r="AD186" s="29"/>
      <c r="AE186" s="29"/>
      <c r="AF186" s="29"/>
      <c r="AG186" s="29"/>
      <c r="AH186" s="29"/>
      <c r="AI186" s="29"/>
      <c r="AJ186" s="29"/>
      <c r="AK186" s="29"/>
      <c r="AL186" s="29"/>
      <c r="AN186" s="45"/>
      <c r="AO186" s="45"/>
      <c r="AP186" s="45"/>
      <c r="AQ186" s="45"/>
      <c r="AR186" s="45"/>
      <c r="AS186" s="45"/>
      <c r="AT186" s="45"/>
      <c r="AU186" s="45"/>
      <c r="AV186" s="45"/>
      <c r="AW186" s="45"/>
      <c r="AX186" s="45"/>
      <c r="AY186" s="45"/>
      <c r="AZ186" s="45"/>
    </row>
    <row r="187" spans="1:52" ht="15">
      <c r="A187" s="29"/>
      <c r="B187" s="29"/>
      <c r="C187" s="29"/>
      <c r="D187" s="29"/>
      <c r="E187" s="29"/>
      <c r="F187" s="29"/>
      <c r="G187" s="29"/>
      <c r="H187" s="29"/>
      <c r="I187" s="29"/>
      <c r="J187" s="29"/>
      <c r="K187" s="29"/>
      <c r="L187" s="29"/>
      <c r="M187" s="29"/>
      <c r="N187" s="29"/>
      <c r="O187" s="29"/>
      <c r="P187" s="29"/>
      <c r="Q187" s="29"/>
      <c r="R187" s="29"/>
      <c r="S187" s="30"/>
      <c r="T187" s="30"/>
      <c r="U187" s="29"/>
      <c r="V187" s="29"/>
      <c r="W187" s="29"/>
      <c r="X187" s="29"/>
      <c r="Y187" s="29"/>
      <c r="Z187" s="29"/>
      <c r="AA187" s="29"/>
      <c r="AB187" s="29"/>
      <c r="AC187" s="29"/>
      <c r="AD187" s="29"/>
      <c r="AE187" s="29"/>
      <c r="AF187" s="29"/>
      <c r="AG187" s="29"/>
      <c r="AH187" s="29"/>
      <c r="AI187" s="29"/>
      <c r="AJ187" s="29"/>
      <c r="AK187" s="29"/>
      <c r="AL187" s="29"/>
      <c r="AN187" s="45"/>
      <c r="AO187" s="45"/>
      <c r="AP187" s="45"/>
      <c r="AQ187" s="45"/>
      <c r="AR187" s="45"/>
      <c r="AS187" s="45"/>
      <c r="AT187" s="45"/>
      <c r="AU187" s="45"/>
      <c r="AV187" s="45"/>
      <c r="AW187" s="45"/>
      <c r="AX187" s="45"/>
      <c r="AY187" s="45"/>
      <c r="AZ187" s="45"/>
    </row>
    <row r="188" spans="1:52" ht="15">
      <c r="A188" s="29"/>
      <c r="B188" s="29"/>
      <c r="C188" s="29"/>
      <c r="D188" s="29"/>
      <c r="E188" s="29"/>
      <c r="F188" s="29"/>
      <c r="G188" s="29"/>
      <c r="H188" s="29"/>
      <c r="I188" s="29"/>
      <c r="J188" s="29"/>
      <c r="K188" s="29"/>
      <c r="L188" s="29"/>
      <c r="M188" s="29"/>
      <c r="N188" s="29"/>
      <c r="O188" s="29"/>
      <c r="P188" s="29"/>
      <c r="Q188" s="29"/>
      <c r="R188" s="29"/>
      <c r="S188" s="30"/>
      <c r="T188" s="30"/>
      <c r="U188" s="29"/>
      <c r="V188" s="29"/>
      <c r="W188" s="29"/>
      <c r="X188" s="29"/>
      <c r="Y188" s="29"/>
      <c r="Z188" s="29"/>
      <c r="AA188" s="29"/>
      <c r="AB188" s="29"/>
      <c r="AC188" s="29"/>
      <c r="AD188" s="29"/>
      <c r="AE188" s="29"/>
      <c r="AF188" s="29"/>
      <c r="AG188" s="29"/>
      <c r="AH188" s="29"/>
      <c r="AI188" s="29"/>
      <c r="AJ188" s="29"/>
      <c r="AK188" s="29"/>
      <c r="AL188" s="29"/>
      <c r="AN188" s="45"/>
      <c r="AO188" s="45"/>
      <c r="AP188" s="45"/>
      <c r="AQ188" s="45"/>
      <c r="AR188" s="45"/>
      <c r="AS188" s="45"/>
      <c r="AT188" s="45"/>
      <c r="AU188" s="45"/>
      <c r="AV188" s="45"/>
      <c r="AW188" s="45"/>
      <c r="AX188" s="45"/>
      <c r="AY188" s="45"/>
      <c r="AZ188" s="45"/>
    </row>
    <row r="189" spans="1:52" ht="15">
      <c r="A189" s="29"/>
      <c r="B189" s="29"/>
      <c r="C189" s="29"/>
      <c r="D189" s="29"/>
      <c r="E189" s="29"/>
      <c r="F189" s="29"/>
      <c r="G189" s="29"/>
      <c r="H189" s="29"/>
      <c r="I189" s="29"/>
      <c r="J189" s="29"/>
      <c r="K189" s="29"/>
      <c r="L189" s="29"/>
      <c r="M189" s="29"/>
      <c r="N189" s="29"/>
      <c r="O189" s="29"/>
      <c r="P189" s="29"/>
      <c r="Q189" s="29"/>
      <c r="R189" s="29"/>
      <c r="S189" s="30"/>
      <c r="T189" s="30"/>
      <c r="U189" s="29"/>
      <c r="V189" s="29"/>
      <c r="W189" s="29"/>
      <c r="X189" s="29"/>
      <c r="Y189" s="29"/>
      <c r="Z189" s="29"/>
      <c r="AA189" s="29"/>
      <c r="AB189" s="29"/>
      <c r="AC189" s="29"/>
      <c r="AD189" s="29"/>
      <c r="AE189" s="29"/>
      <c r="AF189" s="29"/>
      <c r="AG189" s="29"/>
      <c r="AH189" s="29"/>
      <c r="AI189" s="29"/>
      <c r="AJ189" s="29"/>
      <c r="AK189" s="29"/>
      <c r="AL189" s="29"/>
      <c r="AN189" s="45"/>
      <c r="AO189" s="45"/>
      <c r="AP189" s="45"/>
      <c r="AQ189" s="45"/>
      <c r="AR189" s="45"/>
      <c r="AS189" s="45"/>
      <c r="AT189" s="45"/>
      <c r="AU189" s="45"/>
      <c r="AV189" s="45"/>
      <c r="AW189" s="45"/>
      <c r="AX189" s="45"/>
      <c r="AY189" s="45"/>
      <c r="AZ189" s="45"/>
    </row>
    <row r="190" spans="1:52" ht="15">
      <c r="A190" s="29"/>
      <c r="B190" s="29"/>
      <c r="C190" s="29"/>
      <c r="D190" s="29"/>
      <c r="E190" s="29"/>
      <c r="F190" s="29"/>
      <c r="G190" s="29"/>
      <c r="H190" s="29"/>
      <c r="I190" s="29"/>
      <c r="J190" s="29"/>
      <c r="K190" s="29"/>
      <c r="L190" s="29"/>
      <c r="M190" s="29"/>
      <c r="N190" s="29"/>
      <c r="O190" s="29"/>
      <c r="P190" s="29"/>
      <c r="Q190" s="29"/>
      <c r="R190" s="29"/>
      <c r="S190" s="30"/>
      <c r="T190" s="30"/>
      <c r="U190" s="29"/>
      <c r="V190" s="29"/>
      <c r="W190" s="29"/>
      <c r="X190" s="29"/>
      <c r="Y190" s="29"/>
      <c r="Z190" s="29"/>
      <c r="AA190" s="29"/>
      <c r="AB190" s="29"/>
      <c r="AC190" s="29"/>
      <c r="AD190" s="29"/>
      <c r="AE190" s="29"/>
      <c r="AF190" s="29"/>
      <c r="AG190" s="29"/>
      <c r="AH190" s="29"/>
      <c r="AI190" s="29"/>
      <c r="AJ190" s="29"/>
      <c r="AK190" s="29"/>
      <c r="AL190" s="29"/>
      <c r="AN190" s="45"/>
      <c r="AO190" s="45"/>
      <c r="AP190" s="45"/>
      <c r="AQ190" s="45"/>
      <c r="AR190" s="45"/>
      <c r="AS190" s="45"/>
      <c r="AT190" s="45"/>
      <c r="AU190" s="45"/>
      <c r="AV190" s="45"/>
      <c r="AW190" s="45"/>
      <c r="AX190" s="45"/>
      <c r="AY190" s="45"/>
      <c r="AZ190" s="45"/>
    </row>
  </sheetData>
  <sheetProtection password="CE2C" sheet="1" formatCells="0" formatColumns="0" formatRows="0" selectLockedCells="1"/>
  <mergeCells count="238">
    <mergeCell ref="A147:O147"/>
    <mergeCell ref="A148:P152"/>
    <mergeCell ref="AM148:AM152"/>
    <mergeCell ref="I156:AL156"/>
    <mergeCell ref="A161:C161"/>
    <mergeCell ref="D161:W161"/>
    <mergeCell ref="X161:Z161"/>
    <mergeCell ref="AA161:AC161"/>
    <mergeCell ref="AB159:AH159"/>
    <mergeCell ref="I158:AL158"/>
    <mergeCell ref="A1:AM2"/>
    <mergeCell ref="B13:AL13"/>
    <mergeCell ref="B14:AL14"/>
    <mergeCell ref="A40:AL40"/>
    <mergeCell ref="A41:AL41"/>
    <mergeCell ref="A42:O42"/>
    <mergeCell ref="P42:Z42"/>
    <mergeCell ref="AA42:AL42"/>
    <mergeCell ref="W6:AK6"/>
    <mergeCell ref="B20:AL20"/>
    <mergeCell ref="X127:Z127"/>
    <mergeCell ref="AA127:AC127"/>
    <mergeCell ref="AJ128:AL128"/>
    <mergeCell ref="X162:Z162"/>
    <mergeCell ref="A162:C162"/>
    <mergeCell ref="A131:G131"/>
    <mergeCell ref="AF148:AK148"/>
    <mergeCell ref="AG162:AI162"/>
    <mergeCell ref="V138:AL139"/>
    <mergeCell ref="H131:AL131"/>
    <mergeCell ref="AD17:AG17"/>
    <mergeCell ref="AJ39:AL39"/>
    <mergeCell ref="AD54:AH54"/>
    <mergeCell ref="AH17:AL17"/>
    <mergeCell ref="B23:AL23"/>
    <mergeCell ref="B19:AL19"/>
    <mergeCell ref="A38:AM38"/>
    <mergeCell ref="AD39:AI39"/>
    <mergeCell ref="G17:K17"/>
    <mergeCell ref="A43:AL43"/>
    <mergeCell ref="A138:S138"/>
    <mergeCell ref="A54:B54"/>
    <mergeCell ref="R106:AL107"/>
    <mergeCell ref="AH18:AL18"/>
    <mergeCell ref="A67:AL67"/>
    <mergeCell ref="AJ127:AL127"/>
    <mergeCell ref="AJ122:AL125"/>
    <mergeCell ref="A39:H39"/>
    <mergeCell ref="A83:AL83"/>
    <mergeCell ref="A50:AL50"/>
    <mergeCell ref="R15:X15"/>
    <mergeCell ref="Y16:AC16"/>
    <mergeCell ref="B16:F16"/>
    <mergeCell ref="C54:AC54"/>
    <mergeCell ref="A48:K48"/>
    <mergeCell ref="X126:Z126"/>
    <mergeCell ref="Y17:AC17"/>
    <mergeCell ref="A72:AL72"/>
    <mergeCell ref="A59:AM59"/>
    <mergeCell ref="A89:Q89"/>
    <mergeCell ref="W5:AL5"/>
    <mergeCell ref="AH15:AL15"/>
    <mergeCell ref="AH16:AL16"/>
    <mergeCell ref="AD15:AG15"/>
    <mergeCell ref="B15:F15"/>
    <mergeCell ref="R17:X17"/>
    <mergeCell ref="B17:F17"/>
    <mergeCell ref="L15:Q15"/>
    <mergeCell ref="G16:K16"/>
    <mergeCell ref="L16:Q16"/>
    <mergeCell ref="R16:X16"/>
    <mergeCell ref="L17:Q17"/>
    <mergeCell ref="H168:AL168"/>
    <mergeCell ref="A167:G167"/>
    <mergeCell ref="AG165:AI165"/>
    <mergeCell ref="A171:AL171"/>
    <mergeCell ref="A77:AL77"/>
    <mergeCell ref="AD162:AF162"/>
    <mergeCell ref="I155:AL155"/>
    <mergeCell ref="AD164:AF164"/>
    <mergeCell ref="A172:AL172"/>
    <mergeCell ref="AJ165:AL165"/>
    <mergeCell ref="AD165:AF165"/>
    <mergeCell ref="A174:S174"/>
    <mergeCell ref="A170:AM170"/>
    <mergeCell ref="A168:G168"/>
    <mergeCell ref="H167:AL167"/>
    <mergeCell ref="AJ164:AL164"/>
    <mergeCell ref="X163:Z163"/>
    <mergeCell ref="D163:W163"/>
    <mergeCell ref="AD161:AF161"/>
    <mergeCell ref="AG161:AI161"/>
    <mergeCell ref="AJ161:AL161"/>
    <mergeCell ref="AJ163:AL163"/>
    <mergeCell ref="AG164:AI164"/>
    <mergeCell ref="AG163:AI163"/>
    <mergeCell ref="S159:Z159"/>
    <mergeCell ref="X164:Z164"/>
    <mergeCell ref="AD163:AF163"/>
    <mergeCell ref="A163:C163"/>
    <mergeCell ref="AA163:AC163"/>
    <mergeCell ref="AA162:AC162"/>
    <mergeCell ref="AA164:AC164"/>
    <mergeCell ref="D126:W126"/>
    <mergeCell ref="AD127:AF127"/>
    <mergeCell ref="AG127:AI127"/>
    <mergeCell ref="AD126:AF126"/>
    <mergeCell ref="A134:F134"/>
    <mergeCell ref="A164:C164"/>
    <mergeCell ref="D164:W164"/>
    <mergeCell ref="A159:R159"/>
    <mergeCell ref="I157:AL157"/>
    <mergeCell ref="D162:W162"/>
    <mergeCell ref="A90:Q90"/>
    <mergeCell ref="A86:S86"/>
    <mergeCell ref="A144:AM144"/>
    <mergeCell ref="A84:AL84"/>
    <mergeCell ref="A85:AL85"/>
    <mergeCell ref="AD141:AL141"/>
    <mergeCell ref="A122:C125"/>
    <mergeCell ref="T102:AB102"/>
    <mergeCell ref="E119:K119"/>
    <mergeCell ref="A102:I102"/>
    <mergeCell ref="AF147:AL147"/>
    <mergeCell ref="A55:B55"/>
    <mergeCell ref="A46:AL46"/>
    <mergeCell ref="L48:AL48"/>
    <mergeCell ref="A49:AL49"/>
    <mergeCell ref="A51:AL51"/>
    <mergeCell ref="A56:AM56"/>
    <mergeCell ref="A60:M60"/>
    <mergeCell ref="N60:AK60"/>
    <mergeCell ref="A47:AL47"/>
    <mergeCell ref="AJ162:AL162"/>
    <mergeCell ref="H132:AL132"/>
    <mergeCell ref="AG129:AI129"/>
    <mergeCell ref="V141:AC141"/>
    <mergeCell ref="AA126:AC126"/>
    <mergeCell ref="A44:AK44"/>
    <mergeCell ref="A65:L65"/>
    <mergeCell ref="A68:AL68"/>
    <mergeCell ref="A53:B53"/>
    <mergeCell ref="AD53:AH53"/>
    <mergeCell ref="A45:AL45"/>
    <mergeCell ref="A57:AM57"/>
    <mergeCell ref="A79:AL79"/>
    <mergeCell ref="A75:AL75"/>
    <mergeCell ref="A74:AL74"/>
    <mergeCell ref="M65:AL65"/>
    <mergeCell ref="A63:AM63"/>
    <mergeCell ref="A52:AL52"/>
    <mergeCell ref="R109:AL110"/>
    <mergeCell ref="K100:R100"/>
    <mergeCell ref="R111:AL111"/>
    <mergeCell ref="S116:Y116"/>
    <mergeCell ref="B119:C119"/>
    <mergeCell ref="A105:O105"/>
    <mergeCell ref="A106:P114"/>
    <mergeCell ref="R112:AM115"/>
    <mergeCell ref="A100:G100"/>
    <mergeCell ref="T97:AL100"/>
    <mergeCell ref="AJ129:AL129"/>
    <mergeCell ref="AA128:AC128"/>
    <mergeCell ref="AD129:AF129"/>
    <mergeCell ref="AG126:AI126"/>
    <mergeCell ref="T86:AL86"/>
    <mergeCell ref="A120:AL120"/>
    <mergeCell ref="AD122:AF125"/>
    <mergeCell ref="W118:AB118"/>
    <mergeCell ref="AG128:AI128"/>
    <mergeCell ref="X128:Z128"/>
    <mergeCell ref="X122:Z125"/>
    <mergeCell ref="R105:AL105"/>
    <mergeCell ref="B118:K118"/>
    <mergeCell ref="A127:C127"/>
    <mergeCell ref="A139:S141"/>
    <mergeCell ref="G134:AL134"/>
    <mergeCell ref="AG122:AI125"/>
    <mergeCell ref="AA122:AC125"/>
    <mergeCell ref="N116:R116"/>
    <mergeCell ref="A130:AL130"/>
    <mergeCell ref="AD128:AF128"/>
    <mergeCell ref="AJ126:AL126"/>
    <mergeCell ref="D127:W127"/>
    <mergeCell ref="D128:W128"/>
    <mergeCell ref="A71:AM71"/>
    <mergeCell ref="A133:AL133"/>
    <mergeCell ref="A126:C126"/>
    <mergeCell ref="A128:C128"/>
    <mergeCell ref="D122:W125"/>
    <mergeCell ref="L118:T118"/>
    <mergeCell ref="A87:Q87"/>
    <mergeCell ref="A61:I61"/>
    <mergeCell ref="K61:AK61"/>
    <mergeCell ref="A73:AL73"/>
    <mergeCell ref="A62:AM62"/>
    <mergeCell ref="A66:AL66"/>
    <mergeCell ref="A82:AL82"/>
    <mergeCell ref="A97:Q98"/>
    <mergeCell ref="B12:AL12"/>
    <mergeCell ref="B22:AL22"/>
    <mergeCell ref="B25:AL25"/>
    <mergeCell ref="B33:H33"/>
    <mergeCell ref="I33:P33"/>
    <mergeCell ref="Q33:AL33"/>
    <mergeCell ref="G15:K15"/>
    <mergeCell ref="B31:H31"/>
    <mergeCell ref="Q31:AL31"/>
    <mergeCell ref="I31:P31"/>
    <mergeCell ref="P37:U37"/>
    <mergeCell ref="V37:AC37"/>
    <mergeCell ref="A58:AL58"/>
    <mergeCell ref="AI54:AK54"/>
    <mergeCell ref="C53:AC53"/>
    <mergeCell ref="C55:AC55"/>
    <mergeCell ref="AD55:AH55"/>
    <mergeCell ref="AI55:AK55"/>
    <mergeCell ref="AI53:AK53"/>
    <mergeCell ref="AD16:AG16"/>
    <mergeCell ref="B11:AL11"/>
    <mergeCell ref="B18:AG18"/>
    <mergeCell ref="B27:AL27"/>
    <mergeCell ref="B29:AJ29"/>
    <mergeCell ref="B24:AJ24"/>
    <mergeCell ref="B26:AL26"/>
    <mergeCell ref="B28:AL28"/>
    <mergeCell ref="Y15:AC15"/>
    <mergeCell ref="B21:AL21"/>
    <mergeCell ref="A92:Q94"/>
    <mergeCell ref="T87:AL94"/>
    <mergeCell ref="A64:AL64"/>
    <mergeCell ref="A69:AL69"/>
    <mergeCell ref="A70:AL70"/>
    <mergeCell ref="A78:AL78"/>
    <mergeCell ref="A91:Q91"/>
    <mergeCell ref="A76:AL76"/>
    <mergeCell ref="A81:AL81"/>
    <mergeCell ref="A80:AL80"/>
  </mergeCells>
  <dataValidations count="5">
    <dataValidation type="list" allowBlank="1" showInputMessage="1" showErrorMessage="1" sqref="BA48">
      <formula1>$BA$42:$BA$43</formula1>
    </dataValidation>
    <dataValidation type="list" allowBlank="1" showInputMessage="1" showErrorMessage="1" sqref="B16:B17">
      <formula1>$BA$35:$BA$37</formula1>
    </dataValidation>
    <dataValidation type="list" allowBlank="1" showInputMessage="1" showErrorMessage="1" sqref="B12:AL12">
      <formula1>$BA$33:$BA$34</formula1>
    </dataValidation>
    <dataValidation type="list" allowBlank="1" showInputMessage="1" showErrorMessage="1" sqref="W6:AK6">
      <formula1>$BA$2:$BA$28</formula1>
    </dataValidation>
    <dataValidation type="list" allowBlank="1" showInputMessage="1" showErrorMessage="1" sqref="C53:AC55">
      <formula1>$BA$58:$BA$64</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90" r:id="rId5"/>
  <rowBreaks count="3" manualBreakCount="3">
    <brk id="34" max="38" man="1"/>
    <brk id="103" max="38" man="1"/>
    <brk id="143" max="38" man="1"/>
  </rowBreaks>
  <legacyDrawing r:id="rId2"/>
  <tableParts>
    <tablePart r:id="rId4"/>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103557.66</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Сто три тысячи пятьсот пятьдесят семь рублей 66 копеек</v>
      </c>
    </row>
    <row r="19" spans="2:3" ht="12.75">
      <c r="B19" s="7">
        <f ca="1">ROUND((RAND()*10000000),2)</f>
        <v>1659783.03</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Один миллион шестьсот пятьдесят девять тысяч семьсот восемьдесят три рубля 03 копейки</v>
      </c>
    </row>
    <row r="20" spans="2:3" ht="12.75">
      <c r="B20" s="7">
        <f ca="1">ROUND((RAND()*100000000),2)</f>
        <v>75830841.57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Семьдесят пять миллионов восемьсот тридцать тысяч восемьсот сорок один рубль 57 копеек</v>
      </c>
    </row>
    <row r="21" spans="2:3" ht="12.75">
      <c r="B21" s="7">
        <f ca="1">ROUND((RAND()*1000000000),2)</f>
        <v>617995787.65</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Шестьсот семнадцать миллионов девятьсот девяносто пять тысяч семьсот восемьдесят семь рублей 65 копеек</v>
      </c>
    </row>
    <row r="22" spans="2:3" ht="12.75">
      <c r="B22" s="7">
        <f ca="1">ROUND((RAND()*1000000000000),2)</f>
        <v>884391695599.01</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Восемьсот восемьдесят четыре миллиарда триста девяносто один миллион шестьсот девяносто пять тысяч пятьсот девяносто девять рублей 01 копейка</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Svatko</cp:lastModifiedBy>
  <cp:lastPrinted>2023-11-23T07:30:25Z</cp:lastPrinted>
  <dcterms:created xsi:type="dcterms:W3CDTF">2021-04-16T08:52:42Z</dcterms:created>
  <dcterms:modified xsi:type="dcterms:W3CDTF">2024-03-20T13:49:44Z</dcterms:modified>
  <cp:category/>
  <cp:version/>
  <cp:contentType/>
  <cp:contentStatus/>
</cp:coreProperties>
</file>