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240" windowWidth="14205" windowHeight="928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'Лист1'!$A$3:$AM$185</definedName>
    <definedName name="тыс">{0,"тысячz";1,"тысячаz";2,"тысячиz";5,"тысячz"}</definedName>
  </definedNames>
  <calcPr fullCalcOnLoad="1"/>
</workbook>
</file>

<file path=xl/comments1.xml><?xml version="1.0" encoding="utf-8"?>
<comments xmlns="http://schemas.openxmlformats.org/spreadsheetml/2006/main">
  <authors>
    <author>Putiata</author>
    <author>Aliabeva</author>
  </authors>
  <commentList>
    <comment ref="V54" authorId="0">
      <text>
        <r>
          <rPr>
            <sz val="9"/>
            <rFont val="Tahoma"/>
            <family val="2"/>
          </rPr>
          <t xml:space="preserve">
Заполняет Госпромнадзор при регистрации договора. Номер автоматически переходит в акт и счет
</t>
        </r>
      </text>
    </comment>
    <comment ref="AD56" authorId="0">
      <text>
        <r>
          <rPr>
            <sz val="9"/>
            <rFont val="Tahoma"/>
            <family val="2"/>
          </rPr>
          <t xml:space="preserve">
Заполняет Госпромнадзор при регистрации договора
Дата автоматически переходит в акт и счет.
</t>
        </r>
      </text>
    </comment>
    <comment ref="A112" authorId="0">
      <text>
        <r>
          <rPr>
            <sz val="9"/>
            <rFont val="Tahoma"/>
            <family val="2"/>
          </rPr>
          <t xml:space="preserve">
ДАННЫЕ АВТОМАТИЧЕСКИ ПОПАДАЮТ В АКТ И СЧЕТ
</t>
        </r>
      </text>
    </comment>
    <comment ref="K115" authorId="0">
      <text>
        <r>
          <rPr>
            <sz val="9"/>
            <rFont val="Tahoma"/>
            <family val="2"/>
          </rPr>
          <t xml:space="preserve">
ДАННЫЕ АВТОМАТИЧЕСКИ ПОПАДАЮТ В АКТ И СЧЕТ
</t>
        </r>
      </text>
    </comment>
    <comment ref="B44" authorId="1">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text>
    </comment>
    <comment ref="B42" authorId="1">
      <text>
        <r>
          <rPr>
            <sz val="9"/>
            <rFont val="Tahoma"/>
            <family val="2"/>
          </rPr>
          <t xml:space="preserve">
ДАННЫЕ АВТОМАТИЧЕСКИ ПОПАДАЮТ В ДОГОВОР И АКТ В ЭТОМ ФАЙЛЕ;
ЧТОБЫ ЗАПИСЬ В ДАННОМ ПОЛЕ ПОШЛА С НОВОЙ СТРОКИ, НАЖМИТЕ ALT+ENTER;
ДО ПЕЧАТИ ОТРЕГУЛИРОВАТЬ ВЫСОТУ СТРОКИ
</t>
        </r>
      </text>
    </comment>
    <comment ref="A60"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t>
        </r>
      </text>
    </comment>
    <comment ref="W6" authorId="1">
      <text>
        <r>
          <rPr>
            <sz val="9"/>
            <rFont val="Tahoma"/>
            <family val="2"/>
          </rPr>
          <t xml:space="preserve">
ВЫБРАТЬ УПРАВЛЕНИЕ ПО МЕСТУ ОБРАЩЕНИЯ</t>
        </r>
      </text>
    </comment>
    <comment ref="B10" authorId="1">
      <text>
        <r>
          <rPr>
            <sz val="9"/>
            <rFont val="Tahoma"/>
            <family val="2"/>
          </rPr>
          <t xml:space="preserve">
ВЫБРАТЬ НАПРАВЛЕНИЕ ИЗ ВЫПАДАЮЩЕГО СПИСКА;
ДАННЫЕ АВТОМАТИЧЕСКИ ПОПАДАЮТ В ДОГОВОР СЧЕТ, АКТ</t>
        </r>
      </text>
    </comment>
    <comment ref="D16" authorId="1">
      <text>
        <r>
          <rPr>
            <sz val="9"/>
            <rFont val="Tahoma"/>
            <family val="2"/>
          </rPr>
          <t xml:space="preserve">
ЧТОБЫ ЗАПИСЬ В ПРЕДЕЛАХ ОДНОЙ ЯЧЕЙКИ ПРОДОЛЖИТЬ С НОВОЙ СТРОКИ НАЖАТЬ ALT+ENTER
ОТРЕГУЛИРОВАТЬ ВЫСОТУ СТРОКИ
ЛИШНИЕ СТРОКИ СКРЫТЬ
</t>
        </r>
      </text>
    </comment>
    <comment ref="D17" authorId="1">
      <text>
        <r>
          <rPr>
            <sz val="9"/>
            <rFont val="Tahoma"/>
            <family val="2"/>
          </rPr>
          <t xml:space="preserve">
ЧТОБЫ ЗАПИСЬ В ПРЕДЕЛАХ ОДНОЙ ЯЧЕЙКИ ПРОДОЛЖИТЬ С НОВОЙ СТРОКИ НАЖАТЬ ALT+ENTER
ОТРЕГУЛИРОВАТЬ ВЫСОТУ СТРОКИ
ЛИШНИЕ СТРОКИ СКРЫТЬ
</t>
        </r>
      </text>
    </comment>
  </commentList>
</comments>
</file>

<file path=xl/sharedStrings.xml><?xml version="1.0" encoding="utf-8"?>
<sst xmlns="http://schemas.openxmlformats.org/spreadsheetml/2006/main" count="380" uniqueCount="278">
  <si>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</si>
  <si>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</si>
  <si>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</si>
  <si>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</si>
  <si>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</si>
  <si>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</si>
  <si>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</si>
  <si>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</si>
  <si>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</si>
  <si>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</si>
  <si>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</si>
  <si>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</si>
  <si>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</si>
  <si>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</si>
  <si>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</si>
  <si>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</si>
  <si>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</si>
  <si>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</si>
  <si>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</si>
  <si>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</si>
  <si>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</si>
  <si>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</si>
  <si>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</si>
  <si>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</si>
  <si>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</si>
  <si>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</si>
  <si>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</si>
  <si>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</si>
  <si>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</si>
  <si>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</si>
  <si>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</si>
  <si>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</si>
  <si>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</si>
  <si>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</si>
  <si>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</si>
  <si>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</si>
  <si>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</si>
  <si>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</si>
  <si>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</si>
  <si>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</si>
  <si>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</si>
  <si>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</si>
  <si>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</si>
  <si>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</si>
  <si>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</si>
  <si>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</si>
  <si>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</si>
  <si>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</si>
  <si>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</si>
  <si>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</si>
  <si>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</si>
  <si>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</si>
  <si>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</si>
  <si>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</si>
  <si>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</si>
  <si>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</si>
  <si>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</si>
  <si>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</si>
  <si>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</si>
  <si>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</si>
  <si>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</si>
  <si>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</si>
  <si>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</si>
  <si>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</si>
  <si>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 п/п</t>
  </si>
  <si>
    <t>1.1.1.</t>
  </si>
  <si>
    <t>Стоимость за единицу в бел. рублях</t>
  </si>
  <si>
    <t>заявление</t>
  </si>
  <si>
    <t>Предоплату гарантируем.</t>
  </si>
  <si>
    <t xml:space="preserve">Руководитель </t>
  </si>
  <si>
    <t>Гл. бухгалтер</t>
  </si>
  <si>
    <t>управления Госпромнадзора</t>
  </si>
  <si>
    <t>Минского городского</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</si>
  <si>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</si>
  <si>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</si>
  <si>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Банковские реквизиты юридического лица:</t>
  </si>
  <si>
    <t>Юридический адрес, телефон, факс, электронная почта:</t>
  </si>
  <si>
    <t>Начальнику</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</si>
  <si>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</si>
  <si>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</si>
  <si>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</si>
  <si>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С порядком оформления документов для оказания платных услуг, размещенном на сайте Госпромнадзора, ознакомлены.</t>
  </si>
  <si>
    <t>ПР/</t>
  </si>
  <si>
    <t>Номер лицензии</t>
  </si>
  <si>
    <t>Проект выполнен:</t>
  </si>
  <si>
    <t>Монтаж выполнен:</t>
  </si>
  <si>
    <t>Наименование строительно-монтажной организации организации</t>
  </si>
  <si>
    <t>(указать расчетный счет, УНН, наименование и местонахождение банка, код )</t>
  </si>
  <si>
    <t xml:space="preserve"> Осмотр (обследование)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t>
  </si>
  <si>
    <t>Объект расположен по адресу:</t>
  </si>
  <si>
    <t>1</t>
  </si>
  <si>
    <t>2</t>
  </si>
  <si>
    <t>3</t>
  </si>
  <si>
    <t>4</t>
  </si>
  <si>
    <t>5</t>
  </si>
  <si>
    <t>6</t>
  </si>
  <si>
    <t>7</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</si>
  <si>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</si>
  <si>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</si>
  <si>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</si>
  <si>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</si>
  <si>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</si>
  <si>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</si>
  <si>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</si>
  <si>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</si>
  <si>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</si>
  <si>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</si>
  <si>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</si>
  <si>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</si>
  <si>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</si>
  <si>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</si>
  <si>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</si>
  <si>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</si>
  <si>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</si>
  <si>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г.Гомель</t>
  </si>
  <si>
    <t>Гомельского областного управления Госпромнадзора МЧС Республики Беларусь</t>
  </si>
  <si>
    <t xml:space="preserve">Гомельского областного  </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</si>
  <si>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</si>
  <si>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</si>
  <si>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</si>
  <si>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</si>
  <si>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</si>
  <si>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</si>
  <si>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</si>
  <si>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 xml:space="preserve">Гродненского областного   </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</si>
  <si>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</si>
  <si>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</si>
  <si>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Минского городского управления Госпромнадзора МЧС Республики Беларусь</t>
  </si>
  <si>
    <t xml:space="preserve">Минского городского  </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</si>
  <si>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</si>
  <si>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</si>
  <si>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</si>
  <si>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</si>
  <si>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</si>
  <si>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Минского областного управления Госпромнадзора МЧС Республики Беларусь</t>
  </si>
  <si>
    <t xml:space="preserve">Минского областного  </t>
  </si>
  <si>
    <t>Могилевского областного</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</si>
  <si>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</si>
  <si>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</si>
  <si>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</si>
  <si>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</si>
  <si>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 xml:space="preserve">Могилевского областного   </t>
  </si>
  <si>
    <t>Осмотр объекта строительства просим провести:</t>
  </si>
  <si>
    <t>(дата)</t>
  </si>
  <si>
    <t xml:space="preserve">начальника Брестского областного управления Госпромнадзора Калишука Игоря Геннадьевича, </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</si>
  <si>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</si>
  <si>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</si>
  <si>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</si>
  <si>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</si>
  <si>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</si>
  <si>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начальника Витебского областного управления Госпромнадзора Чекана Василия Ивановича,</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</si>
  <si>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</si>
  <si>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</si>
  <si>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</si>
  <si>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</si>
  <si>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</si>
  <si>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</si>
  <si>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</si>
  <si>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</si>
  <si>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</si>
  <si>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</si>
  <si>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</si>
  <si>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</si>
  <si>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</si>
  <si>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</si>
  <si>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</si>
  <si>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</si>
  <si>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</si>
  <si>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</si>
  <si>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</si>
  <si>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</si>
  <si>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</si>
  <si>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</si>
  <si>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</si>
  <si>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</si>
  <si>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</si>
  <si>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</si>
  <si>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начальника Гродненского областного управления Госпромнадзора Бортника Василия Петровича,</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</si>
  <si>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</si>
  <si>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</si>
  <si>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</si>
  <si>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</si>
  <si>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</si>
  <si>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</si>
  <si>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начальника отдела технической диагностики Минского городского управления Госпромнадзора Чижика Дмитрия Сергеевича,</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</si>
  <si>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</si>
  <si>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</si>
  <si>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</si>
  <si>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</si>
  <si>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</si>
  <si>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</si>
  <si>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</si>
  <si>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</si>
  <si>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</si>
  <si>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</si>
  <si>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</si>
  <si>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</si>
  <si>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</si>
  <si>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</si>
  <si>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</si>
  <si>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</si>
  <si>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</si>
  <si>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</si>
  <si>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</si>
  <si>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</si>
  <si>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</si>
  <si>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8</t>
  </si>
  <si>
    <t xml:space="preserve">возмездного оказания услуг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</si>
  <si>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</si>
  <si>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</si>
  <si>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</si>
  <si>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Заказчик обязуется принять и оплатить Исполнителю оказанные услуги в соответствии с настоящим договором.
1.2. Результат оформляется сведением об осмотре объекта строительства по результатам работы рабочей комиссии.</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</si>
  <si>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</si>
  <si>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 xml:space="preserve">3.1. Заказчик имеет право  контролировать оказание Исполнителем услуг, не вмешиваясь в его деятельность.
3.2. Заказчик обязан: </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</si>
  <si>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</si>
  <si>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</si>
  <si>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</si>
  <si>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sz val="9.5"/>
        <color indexed="8"/>
        <rFont val="Times New Roman"/>
        <family val="1"/>
      </rPr>
      <t xml:space="preserve"> </t>
    </r>
    <r>
      <rPr>
        <b/>
        <sz val="9.5"/>
        <color indexed="8"/>
        <rFont val="Times New Roman"/>
        <family val="1"/>
      </rPr>
      <t xml:space="preserve">30 (тридцати)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</si>
  <si>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b/>
        <sz val="9.5"/>
        <color indexed="8"/>
        <rFont val="Times New Roman"/>
        <family val="1"/>
      </rPr>
      <t xml:space="preserve">  30 (тридцати)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</si>
  <si>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</si>
  <si>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</si>
  <si>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3.4.3. оказать услуги в течение</t>
    </r>
    <r>
      <rPr>
        <b/>
        <sz val="9.5"/>
        <color indexed="8"/>
        <rFont val="Times New Roman"/>
        <family val="1"/>
      </rPr>
      <t xml:space="preserve">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</si>
  <si>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</si>
  <si>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</si>
  <si>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sz val="9.5"/>
        <color indexed="8"/>
        <rFont val="Times New Roman"/>
        <family val="1"/>
      </rPr>
      <t xml:space="preserve"> </t>
    </r>
    <r>
      <rPr>
        <b/>
        <sz val="9.5"/>
        <color indexed="8"/>
        <rFont val="Times New Roman"/>
        <family val="1"/>
      </rPr>
      <t xml:space="preserve">0,1 </t>
    </r>
    <r>
      <rPr>
        <sz val="9.5"/>
        <color indexed="8"/>
        <rFont val="Times New Roman"/>
        <family val="1"/>
      </rPr>
      <t xml:space="preserve">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 </t>
    </r>
    <r>
      <rPr>
        <b/>
        <sz val="9.5"/>
        <color indexed="8"/>
        <rFont val="Times New Roman"/>
        <family val="1"/>
      </rPr>
      <t xml:space="preserve">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</si>
  <si>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п/п №</t>
  </si>
  <si>
    <t xml:space="preserve">Поле для внесения дополнительных сведений  вместо данного текста (или скрыть строку) </t>
  </si>
  <si>
    <t>Объект строительства включает в себя:</t>
  </si>
  <si>
    <t>8.2.14.</t>
  </si>
  <si>
    <t>8.2.15.</t>
  </si>
  <si>
    <t>8.2.16.</t>
  </si>
  <si>
    <t>1.1. Исполнитель обязуется оказать услуги по осмотру (обследованию)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t>
  </si>
  <si>
    <t>Дата выдачи лицензии</t>
  </si>
  <si>
    <t>Столбец1</t>
  </si>
  <si>
    <t>Осмотр (обследование)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 на которых изготавливаются, хранятся, уничтожаются промышленные взрывчатые вещества.</t>
  </si>
  <si>
    <t>Осмотр (обследование)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 на которых ведется обогащение полезных ископаемых.</t>
  </si>
  <si>
    <t>Осмотр (обследование)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безопасности)на которых ведутся подземные горные работы.</t>
  </si>
  <si>
    <t>(наименование организации)</t>
  </si>
  <si>
    <t>на которых ведутся подземные горные работы.</t>
  </si>
  <si>
    <t>на которых ведется обогащение полезных ископаемых.</t>
  </si>
  <si>
    <t>на которых изготавливаются, хранятся, уничтожаются промышленные взрывчатые вещества.</t>
  </si>
  <si>
    <t>Просим заключить договор на оказание услуг по проведению осмотра (обследования)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t>
  </si>
  <si>
    <t>(выбрать из выпадающего списка)</t>
  </si>
  <si>
    <t>(указать наименование объекта строительства, номер проекта)</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</si>
  <si>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Заполнение договора обязательно будет проверено до его регистрации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</si>
  <si>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 услуги считаются оказанными, оплата за услуги Заказчику не возвращается.</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</si>
  <si>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</si>
  <si>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</si>
  <si>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</si>
  <si>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43-03/2024</t>
  </si>
  <si>
    <t>20.03.2024 г. № 31-03/2024</t>
  </si>
  <si>
    <t>20.03.2024 г. № 37-03/2024</t>
  </si>
  <si>
    <t>20.03.2024 г. № 44-03/2024</t>
  </si>
  <si>
    <t>20.03.2024 г. № 32-03/2024</t>
  </si>
  <si>
    <t>20.03.2024 г. № 38-03/2024</t>
  </si>
  <si>
    <t>20.03.2024 г. № 22-03/2024</t>
  </si>
  <si>
    <t>20.03.2024 г. № 23-03/2024</t>
  </si>
  <si>
    <t>20.03.2024 г. № 33-03/2024</t>
  </si>
  <si>
    <t>20.03.2024 г. № 39-03/2024</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</si>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</sst>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1">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5"/>
      <color indexed="8"/>
      <name val="Times New Roman"/>
      <family val="1"/>
    </font>
    <font>
      <sz val="9.5"/>
      <name val="Times New Roman"/>
      <family val="1"/>
    </font>
    <font>
      <sz val="9"/>
      <name val="Tahoma"/>
      <family val="2"/>
    </font>
    <font>
      <b/>
      <sz val="9.5"/>
      <color indexed="8"/>
      <name val="Times New Roman"/>
      <family val="1"/>
    </font>
    <font>
      <sz val="11"/>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9"/>
      <color indexed="8"/>
      <name val="Times New Roman"/>
      <family val="1"/>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b/>
      <sz val="11"/>
      <color indexed="63"/>
      <name val="Times New Roman"/>
      <family val="1"/>
    </font>
    <font>
      <i/>
      <sz val="11"/>
      <color indexed="8"/>
      <name val="Times New Roman"/>
      <family val="1"/>
    </font>
    <font>
      <b/>
      <sz val="15"/>
      <color indexed="8"/>
      <name val="Times New Roman"/>
      <family val="1"/>
    </font>
    <font>
      <b/>
      <sz val="10"/>
      <color indexed="8"/>
      <name val="Times New Roman"/>
      <family val="1"/>
    </font>
    <font>
      <sz val="11"/>
      <color indexed="20"/>
      <name val="Times New Roman"/>
      <family val="1"/>
    </font>
    <font>
      <i/>
      <sz val="15"/>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9"/>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sz val="11"/>
      <color rgb="FF000000"/>
      <name val="Times New Roman"/>
      <family val="1"/>
    </font>
    <font>
      <b/>
      <sz val="9.5"/>
      <color theme="1"/>
      <name val="Times New Roman"/>
      <family val="1"/>
    </font>
    <font>
      <b/>
      <sz val="11"/>
      <color rgb="FF262626"/>
      <name val="Times New Roman"/>
      <family val="1"/>
    </font>
    <font>
      <i/>
      <sz val="15"/>
      <color theme="1"/>
      <name val="Times New Roman"/>
      <family val="1"/>
    </font>
    <font>
      <sz val="7"/>
      <color rgb="FF000000"/>
      <name val="Times New Roman"/>
      <family val="1"/>
    </font>
    <font>
      <b/>
      <sz val="10"/>
      <color theme="1"/>
      <name val="Times New Roman"/>
      <family val="1"/>
    </font>
    <font>
      <sz val="9.5"/>
      <color rgb="FF000000"/>
      <name val="Times New Roman"/>
      <family val="1"/>
    </font>
    <font>
      <sz val="8"/>
      <color theme="1"/>
      <name val="Times New Roman"/>
      <family val="1"/>
    </font>
    <font>
      <sz val="6"/>
      <color rgb="FF000000"/>
      <name val="Times New Roman"/>
      <family val="1"/>
    </font>
    <font>
      <sz val="11"/>
      <color rgb="FFA50021"/>
      <name val="Times New Roman"/>
      <family val="1"/>
    </font>
    <font>
      <i/>
      <sz val="11"/>
      <color theme="1"/>
      <name val="Times New Roman"/>
      <family val="1"/>
    </font>
    <font>
      <b/>
      <sz val="15"/>
      <color theme="1"/>
      <name val="Times New Roman"/>
      <family val="1"/>
    </font>
    <font>
      <i/>
      <sz val="11"/>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style="thin"/>
      <right/>
      <top style="thin"/>
      <bottom/>
    </border>
    <border>
      <left style="thin"/>
      <right style="thin"/>
      <top style="thin"/>
      <bottom style="thin"/>
    </border>
    <border>
      <left>
        <color indexed="63"/>
      </left>
      <right>
        <color indexed="63"/>
      </right>
      <top style="thin">
        <color theme="1"/>
      </top>
      <bottom>
        <color indexed="63"/>
      </bottom>
    </border>
    <border>
      <left style="thin"/>
      <right style="thin"/>
      <top>
        <color indexed="63"/>
      </top>
      <bottom style="thin"/>
    </border>
    <border>
      <left>
        <color indexed="63"/>
      </left>
      <right>
        <color indexed="63"/>
      </right>
      <top>
        <color indexed="63"/>
      </top>
      <bottom style="thin">
        <color theme="1"/>
      </bottom>
    </border>
    <border>
      <left/>
      <right style="medium"/>
      <top style="medium"/>
      <bottom/>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top style="thin"/>
      <bottom/>
    </border>
    <border>
      <left style="thin"/>
      <right>
        <color indexed="63"/>
      </right>
      <top style="thin"/>
      <bottom style="thin"/>
    </border>
    <border>
      <left/>
      <right style="thin"/>
      <top style="thin"/>
      <bottom style="thin"/>
    </border>
    <border>
      <left style="medium"/>
      <right style="medium"/>
      <top>
        <color indexed="63"/>
      </top>
      <bottom style="medium"/>
    </border>
    <border>
      <left/>
      <right style="thin"/>
      <top style="thin"/>
      <bottom/>
    </border>
    <border>
      <left>
        <color indexed="63"/>
      </left>
      <right>
        <color indexed="63"/>
      </right>
      <top style="thin">
        <color theme="0"/>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4"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2" borderId="0" applyNumberFormat="0" applyBorder="0" applyAlignment="0" applyProtection="0"/>
  </cellStyleXfs>
  <cellXfs count="250">
    <xf numFmtId="0" fontId="0" fillId="0" borderId="0" xfId="0" applyFont="1" applyAlignment="1">
      <alignment/>
    </xf>
    <xf numFmtId="0" fontId="5" fillId="0" borderId="0" xfId="53" applyFont="1">
      <alignment/>
      <protection/>
    </xf>
    <xf numFmtId="0" fontId="67"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68" fillId="33" borderId="0" xfId="0" applyFont="1" applyFill="1" applyAlignment="1" applyProtection="1">
      <alignment/>
      <protection hidden="1"/>
    </xf>
    <xf numFmtId="0" fontId="68" fillId="33" borderId="0" xfId="0" applyFont="1" applyFill="1" applyAlignment="1" applyProtection="1">
      <alignment/>
      <protection hidden="1"/>
    </xf>
    <xf numFmtId="0" fontId="68" fillId="33" borderId="0" xfId="0" applyFont="1" applyFill="1" applyBorder="1" applyAlignment="1" applyProtection="1">
      <alignment/>
      <protection hidden="1"/>
    </xf>
    <xf numFmtId="0" fontId="68" fillId="33" borderId="0" xfId="0" applyFont="1" applyFill="1" applyBorder="1" applyAlignment="1" applyProtection="1">
      <alignment/>
      <protection hidden="1"/>
    </xf>
    <xf numFmtId="0" fontId="69" fillId="33" borderId="0" xfId="0" applyFont="1" applyFill="1" applyAlignment="1" applyProtection="1">
      <alignment/>
      <protection hidden="1"/>
    </xf>
    <xf numFmtId="0" fontId="68" fillId="33" borderId="0" xfId="0" applyNumberFormat="1" applyFont="1" applyFill="1" applyAlignment="1" applyProtection="1" quotePrefix="1">
      <alignment horizontal="right"/>
      <protection hidden="1"/>
    </xf>
    <xf numFmtId="0" fontId="69" fillId="33" borderId="0" xfId="0" applyFont="1" applyFill="1" applyBorder="1" applyAlignment="1" applyProtection="1">
      <alignment horizontal="right"/>
      <protection hidden="1"/>
    </xf>
    <xf numFmtId="0" fontId="70" fillId="33" borderId="0" xfId="0" applyFont="1" applyFill="1" applyAlignment="1" applyProtection="1">
      <alignment vertical="top"/>
      <protection hidden="1"/>
    </xf>
    <xf numFmtId="0" fontId="71" fillId="33" borderId="0" xfId="0" applyFont="1" applyFill="1" applyBorder="1" applyAlignment="1" applyProtection="1">
      <alignment vertical="top"/>
      <protection hidden="1"/>
    </xf>
    <xf numFmtId="0" fontId="72" fillId="33" borderId="0" xfId="0" applyFont="1" applyFill="1" applyAlignment="1" applyProtection="1">
      <alignment/>
      <protection hidden="1"/>
    </xf>
    <xf numFmtId="0" fontId="73" fillId="33" borderId="0" xfId="0" applyFont="1" applyFill="1" applyAlignment="1" applyProtection="1">
      <alignment/>
      <protection hidden="1"/>
    </xf>
    <xf numFmtId="0" fontId="74" fillId="33" borderId="0" xfId="0" applyFont="1" applyFill="1" applyAlignment="1" applyProtection="1">
      <alignment vertical="center"/>
      <protection hidden="1"/>
    </xf>
    <xf numFmtId="0" fontId="68" fillId="0" borderId="0" xfId="0" applyFont="1" applyAlignment="1" applyProtection="1">
      <alignment/>
      <protection hidden="1" locked="0"/>
    </xf>
    <xf numFmtId="0" fontId="72" fillId="33" borderId="0" xfId="0" applyFont="1" applyFill="1" applyAlignment="1" applyProtection="1">
      <alignment/>
      <protection hidden="1" locked="0"/>
    </xf>
    <xf numFmtId="0" fontId="68" fillId="0" borderId="0" xfId="0" applyFont="1" applyAlignment="1" applyProtection="1">
      <alignment/>
      <protection hidden="1" locked="0"/>
    </xf>
    <xf numFmtId="0" fontId="68" fillId="33" borderId="0" xfId="0" applyFont="1" applyFill="1" applyAlignment="1" applyProtection="1">
      <alignment/>
      <protection hidden="1" locked="0"/>
    </xf>
    <xf numFmtId="0" fontId="68" fillId="33" borderId="0" xfId="0" applyFont="1" applyFill="1" applyBorder="1" applyAlignment="1" applyProtection="1">
      <alignment/>
      <protection hidden="1" locked="0"/>
    </xf>
    <xf numFmtId="0" fontId="68" fillId="0" borderId="0" xfId="0" applyFont="1" applyBorder="1" applyAlignment="1" applyProtection="1">
      <alignment/>
      <protection hidden="1" locked="0"/>
    </xf>
    <xf numFmtId="14" fontId="69" fillId="33" borderId="0" xfId="0" applyNumberFormat="1" applyFont="1" applyFill="1" applyBorder="1" applyAlignment="1" applyProtection="1">
      <alignment horizontal="center" wrapText="1"/>
      <protection hidden="1"/>
    </xf>
    <xf numFmtId="49" fontId="69" fillId="33" borderId="0" xfId="0" applyNumberFormat="1" applyFont="1" applyFill="1" applyBorder="1" applyAlignment="1" applyProtection="1">
      <alignment horizontal="right"/>
      <protection hidden="1"/>
    </xf>
    <xf numFmtId="2" fontId="68" fillId="33" borderId="0" xfId="0" applyNumberFormat="1" applyFont="1" applyFill="1" applyAlignment="1" applyProtection="1">
      <alignment/>
      <protection hidden="1"/>
    </xf>
    <xf numFmtId="0" fontId="75" fillId="33" borderId="0" xfId="0" applyFont="1" applyFill="1" applyAlignment="1" applyProtection="1">
      <alignment/>
      <protection hidden="1"/>
    </xf>
    <xf numFmtId="0" fontId="75" fillId="33" borderId="0" xfId="0" applyFont="1" applyFill="1" applyAlignment="1" applyProtection="1">
      <alignment vertical="top"/>
      <protection hidden="1"/>
    </xf>
    <xf numFmtId="0" fontId="68" fillId="0" borderId="0" xfId="0" applyFont="1" applyAlignment="1" applyProtection="1">
      <alignment/>
      <protection hidden="1"/>
    </xf>
    <xf numFmtId="0" fontId="69" fillId="0" borderId="10" xfId="0" applyFont="1" applyBorder="1" applyAlignment="1" applyProtection="1">
      <alignment horizontal="left"/>
      <protection hidden="1"/>
    </xf>
    <xf numFmtId="0" fontId="69" fillId="33" borderId="0" xfId="0" applyFont="1" applyFill="1" applyBorder="1" applyAlignment="1" applyProtection="1">
      <alignment horizontal="center" wrapText="1"/>
      <protection hidden="1"/>
    </xf>
    <xf numFmtId="49" fontId="68" fillId="33" borderId="0" xfId="0" applyNumberFormat="1" applyFont="1" applyFill="1" applyAlignment="1" applyProtection="1">
      <alignment/>
      <protection hidden="1"/>
    </xf>
    <xf numFmtId="0" fontId="69" fillId="33" borderId="11" xfId="0" applyFont="1" applyFill="1" applyBorder="1" applyAlignment="1" applyProtection="1">
      <alignment horizontal="left" wrapText="1"/>
      <protection hidden="1"/>
    </xf>
    <xf numFmtId="0" fontId="69" fillId="33" borderId="11" xfId="0" applyFont="1" applyFill="1" applyBorder="1" applyAlignment="1" applyProtection="1">
      <alignment/>
      <protection hidden="1"/>
    </xf>
    <xf numFmtId="0" fontId="71" fillId="33" borderId="0" xfId="0" applyFont="1" applyFill="1" applyAlignment="1" applyProtection="1">
      <alignment horizontal="center"/>
      <protection hidden="1"/>
    </xf>
    <xf numFmtId="0" fontId="68" fillId="0" borderId="0" xfId="0" applyFont="1" applyFill="1" applyAlignment="1" applyProtection="1">
      <alignment/>
      <protection hidden="1" locked="0"/>
    </xf>
    <xf numFmtId="0" fontId="71" fillId="33" borderId="0" xfId="0" applyFont="1" applyFill="1" applyBorder="1" applyAlignment="1" applyProtection="1">
      <alignment horizontal="center"/>
      <protection hidden="1"/>
    </xf>
    <xf numFmtId="0" fontId="68" fillId="33" borderId="0" xfId="0" applyFont="1" applyFill="1" applyAlignment="1" applyProtection="1">
      <alignment vertical="top"/>
      <protection hidden="1"/>
    </xf>
    <xf numFmtId="0" fontId="68" fillId="33" borderId="0" xfId="0" applyFont="1" applyFill="1" applyBorder="1" applyAlignment="1" applyProtection="1">
      <alignment vertical="top"/>
      <protection hidden="1"/>
    </xf>
    <xf numFmtId="0" fontId="72" fillId="33" borderId="0" xfId="0" applyFont="1" applyFill="1" applyAlignment="1" applyProtection="1">
      <alignment vertical="top"/>
      <protection hidden="1"/>
    </xf>
    <xf numFmtId="0" fontId="71" fillId="33" borderId="0" xfId="0" applyFont="1" applyFill="1" applyAlignment="1" applyProtection="1">
      <alignment horizontal="center" vertical="top"/>
      <protection hidden="1"/>
    </xf>
    <xf numFmtId="0" fontId="72" fillId="33" borderId="0" xfId="0" applyFont="1" applyFill="1" applyAlignment="1" applyProtection="1">
      <alignment wrapText="1"/>
      <protection hidden="1"/>
    </xf>
    <xf numFmtId="0" fontId="68" fillId="0" borderId="0" xfId="0" applyFont="1" applyAlignment="1" applyProtection="1">
      <alignment wrapText="1"/>
      <protection hidden="1" locked="0"/>
    </xf>
    <xf numFmtId="0" fontId="71" fillId="33" borderId="0" xfId="0" applyFont="1" applyFill="1" applyAlignment="1" applyProtection="1">
      <alignment horizontal="center"/>
      <protection hidden="1" locked="0"/>
    </xf>
    <xf numFmtId="0" fontId="76" fillId="33" borderId="0" xfId="0" applyFont="1" applyFill="1" applyAlignment="1" applyProtection="1">
      <alignment horizontal="left"/>
      <protection hidden="1"/>
    </xf>
    <xf numFmtId="0" fontId="68" fillId="0" borderId="0" xfId="0" applyFont="1" applyFill="1" applyAlignment="1" applyProtection="1">
      <alignment/>
      <protection hidden="1"/>
    </xf>
    <xf numFmtId="0" fontId="68" fillId="0" borderId="0" xfId="0" applyFont="1" applyAlignment="1" applyProtection="1">
      <alignment/>
      <protection hidden="1"/>
    </xf>
    <xf numFmtId="0" fontId="77" fillId="34" borderId="12" xfId="0" applyFont="1" applyFill="1" applyBorder="1" applyAlignment="1" applyProtection="1">
      <alignment horizontal="center" vertical="center"/>
      <protection/>
    </xf>
    <xf numFmtId="0" fontId="69" fillId="35" borderId="0" xfId="0" applyFont="1" applyFill="1" applyBorder="1" applyAlignment="1">
      <alignment horizontal="left" vertical="top" wrapText="1"/>
    </xf>
    <xf numFmtId="0" fontId="68" fillId="35" borderId="0" xfId="0" applyFont="1" applyFill="1" applyAlignment="1">
      <alignment horizontal="left" vertical="top" wrapText="1"/>
    </xf>
    <xf numFmtId="0" fontId="68" fillId="0" borderId="0" xfId="0" applyFont="1" applyAlignment="1">
      <alignment horizontal="left" vertical="top" wrapText="1"/>
    </xf>
    <xf numFmtId="0" fontId="68" fillId="0" borderId="0" xfId="0" applyFont="1" applyFill="1" applyAlignment="1" applyProtection="1">
      <alignment vertical="top"/>
      <protection hidden="1"/>
    </xf>
    <xf numFmtId="0" fontId="12" fillId="33" borderId="0" xfId="0" applyFont="1" applyFill="1" applyAlignment="1" applyProtection="1">
      <alignment horizontal="left" vertical="top" wrapText="1"/>
      <protection hidden="1"/>
    </xf>
    <xf numFmtId="0" fontId="72" fillId="33" borderId="0" xfId="0" applyFont="1" applyFill="1" applyAlignment="1" applyProtection="1">
      <alignment horizontal="left" vertical="top" wrapText="1"/>
      <protection hidden="1"/>
    </xf>
    <xf numFmtId="0" fontId="72" fillId="33" borderId="0" xfId="0" applyFont="1" applyFill="1" applyAlignment="1" applyProtection="1">
      <alignment horizontal="left" wrapText="1"/>
      <protection hidden="1"/>
    </xf>
    <xf numFmtId="0" fontId="78" fillId="33" borderId="0" xfId="0" applyFont="1" applyFill="1" applyAlignment="1" applyProtection="1">
      <alignment horizontal="center" wrapText="1"/>
      <protection hidden="1"/>
    </xf>
    <xf numFmtId="0" fontId="72" fillId="33" borderId="0" xfId="0" applyFont="1" applyFill="1" applyAlignment="1" applyProtection="1">
      <alignment vertical="top" wrapText="1"/>
      <protection hidden="1"/>
    </xf>
    <xf numFmtId="0" fontId="72" fillId="33" borderId="0" xfId="0" applyFont="1" applyFill="1" applyBorder="1" applyAlignment="1" applyProtection="1">
      <alignment horizontal="left" wrapText="1"/>
      <protection hidden="1"/>
    </xf>
    <xf numFmtId="0" fontId="68" fillId="35" borderId="0" xfId="0" applyFont="1" applyFill="1" applyAlignment="1" applyProtection="1">
      <alignment horizontal="left" vertical="top" wrapText="1"/>
      <protection locked="0"/>
    </xf>
    <xf numFmtId="0" fontId="12" fillId="33" borderId="0" xfId="0" applyFont="1" applyFill="1" applyAlignment="1" applyProtection="1">
      <alignment vertical="top" wrapText="1"/>
      <protection hidden="1"/>
    </xf>
    <xf numFmtId="0" fontId="12" fillId="36" borderId="0" xfId="0" applyFont="1" applyFill="1" applyAlignment="1" applyProtection="1">
      <alignment horizontal="left" vertical="top" wrapText="1"/>
      <protection hidden="1"/>
    </xf>
    <xf numFmtId="0" fontId="71" fillId="33" borderId="0" xfId="0" applyFont="1" applyFill="1" applyBorder="1" applyAlignment="1" applyProtection="1">
      <alignment horizontal="left" vertical="top"/>
      <protection hidden="1"/>
    </xf>
    <xf numFmtId="49" fontId="77" fillId="0" borderId="13" xfId="0" applyNumberFormat="1" applyFont="1" applyFill="1" applyBorder="1" applyAlignment="1" applyProtection="1">
      <alignment horizontal="justify" vertical="center"/>
      <protection/>
    </xf>
    <xf numFmtId="0" fontId="68" fillId="0" borderId="0" xfId="0" applyFont="1" applyAlignment="1" applyProtection="1">
      <alignment horizontal="left" vertical="top" wrapText="1"/>
      <protection locked="0"/>
    </xf>
    <xf numFmtId="0" fontId="68" fillId="0" borderId="0" xfId="0" applyFont="1" applyFill="1" applyBorder="1" applyAlignment="1" applyProtection="1">
      <alignment/>
      <protection hidden="1"/>
    </xf>
    <xf numFmtId="0" fontId="71" fillId="33" borderId="0" xfId="0" applyFont="1" applyFill="1" applyAlignment="1" applyProtection="1">
      <alignment horizontal="left" vertical="top"/>
      <protection hidden="1"/>
    </xf>
    <xf numFmtId="0" fontId="71" fillId="33" borderId="0" xfId="0" applyFont="1" applyFill="1" applyAlignment="1" applyProtection="1">
      <alignment horizontal="left"/>
      <protection hidden="1"/>
    </xf>
    <xf numFmtId="0" fontId="71" fillId="33" borderId="0" xfId="0" applyFont="1" applyFill="1" applyAlignment="1" applyProtection="1">
      <alignment horizontal="center" wrapText="1"/>
      <protection hidden="1"/>
    </xf>
    <xf numFmtId="0" fontId="71" fillId="33" borderId="0" xfId="0" applyFont="1" applyFill="1" applyBorder="1" applyAlignment="1" applyProtection="1">
      <alignment/>
      <protection hidden="1"/>
    </xf>
    <xf numFmtId="0" fontId="71" fillId="33" borderId="0" xfId="0" applyFont="1" applyFill="1" applyBorder="1" applyAlignment="1" applyProtection="1">
      <alignment wrapText="1"/>
      <protection hidden="1"/>
    </xf>
    <xf numFmtId="0" fontId="72" fillId="33" borderId="0" xfId="0" applyFont="1" applyFill="1" applyBorder="1" applyAlignment="1" applyProtection="1">
      <alignment/>
      <protection hidden="1"/>
    </xf>
    <xf numFmtId="0" fontId="68" fillId="0" borderId="0" xfId="0" applyFont="1" applyAlignment="1" applyProtection="1">
      <alignment wrapText="1"/>
      <protection hidden="1"/>
    </xf>
    <xf numFmtId="0" fontId="68" fillId="0" borderId="0" xfId="0" applyFont="1" applyAlignment="1" applyProtection="1">
      <alignment vertical="center"/>
      <protection hidden="1"/>
    </xf>
    <xf numFmtId="0" fontId="68" fillId="0" borderId="0" xfId="0" applyFont="1" applyBorder="1" applyAlignment="1" applyProtection="1">
      <alignment/>
      <protection hidden="1"/>
    </xf>
    <xf numFmtId="0" fontId="68" fillId="0" borderId="0" xfId="0" applyFont="1" applyBorder="1" applyAlignment="1" applyProtection="1">
      <alignment vertical="center"/>
      <protection hidden="1"/>
    </xf>
    <xf numFmtId="0" fontId="77" fillId="0" borderId="0" xfId="0" applyFont="1" applyBorder="1" applyAlignment="1" applyProtection="1">
      <alignment horizontal="justify" vertical="center" wrapText="1"/>
      <protection/>
    </xf>
    <xf numFmtId="0" fontId="77" fillId="0" borderId="0" xfId="0" applyFont="1" applyBorder="1" applyAlignment="1" applyProtection="1">
      <alignment horizontal="justify" vertical="center"/>
      <protection/>
    </xf>
    <xf numFmtId="0" fontId="77" fillId="0" borderId="0" xfId="0" applyFont="1" applyBorder="1" applyAlignment="1" applyProtection="1">
      <alignment horizontal="center" vertical="center"/>
      <protection/>
    </xf>
    <xf numFmtId="0" fontId="68" fillId="0" borderId="0" xfId="0" applyFont="1" applyFill="1" applyAlignment="1" applyProtection="1">
      <alignment/>
      <protection hidden="1"/>
    </xf>
    <xf numFmtId="0" fontId="68" fillId="0" borderId="0" xfId="0" applyFont="1" applyAlignment="1" applyProtection="1">
      <alignment vertical="top"/>
      <protection hidden="1"/>
    </xf>
    <xf numFmtId="0" fontId="71" fillId="0" borderId="0" xfId="0" applyFont="1" applyAlignment="1" applyProtection="1">
      <alignment/>
      <protection hidden="1"/>
    </xf>
    <xf numFmtId="0" fontId="72" fillId="33" borderId="0" xfId="0" applyFont="1" applyFill="1" applyBorder="1" applyAlignment="1" applyProtection="1">
      <alignment wrapText="1"/>
      <protection hidden="1"/>
    </xf>
    <xf numFmtId="0" fontId="72" fillId="33" borderId="0" xfId="0" applyFont="1" applyFill="1" applyBorder="1" applyAlignment="1" applyProtection="1">
      <alignment vertical="top" wrapText="1"/>
      <protection hidden="1"/>
    </xf>
    <xf numFmtId="0" fontId="73" fillId="0" borderId="0" xfId="0" applyFont="1" applyAlignment="1" applyProtection="1">
      <alignment/>
      <protection hidden="1"/>
    </xf>
    <xf numFmtId="0" fontId="77" fillId="0" borderId="13" xfId="0" applyFont="1" applyBorder="1" applyAlignment="1">
      <alignment horizontal="justify" vertical="center" wrapText="1"/>
    </xf>
    <xf numFmtId="0" fontId="69" fillId="0" borderId="0" xfId="0" applyFont="1" applyBorder="1" applyAlignment="1">
      <alignment horizontal="left" vertical="top" wrapText="1"/>
    </xf>
    <xf numFmtId="0" fontId="68" fillId="0" borderId="0" xfId="0" applyFont="1" applyBorder="1" applyAlignment="1">
      <alignment horizontal="left" vertical="top" wrapText="1"/>
    </xf>
    <xf numFmtId="0" fontId="68" fillId="35" borderId="0" xfId="0" applyFont="1" applyFill="1" applyBorder="1" applyAlignment="1">
      <alignment horizontal="left" vertical="top" wrapText="1"/>
    </xf>
    <xf numFmtId="0" fontId="2" fillId="0" borderId="0" xfId="0" applyFont="1" applyBorder="1" applyAlignment="1">
      <alignment horizontal="left" vertical="top" wrapText="1"/>
    </xf>
    <xf numFmtId="0" fontId="69" fillId="0" borderId="14" xfId="0" applyFont="1" applyBorder="1" applyAlignment="1">
      <alignment/>
    </xf>
    <xf numFmtId="0" fontId="79" fillId="0" borderId="14" xfId="0" applyFont="1" applyBorder="1" applyAlignment="1">
      <alignment/>
    </xf>
    <xf numFmtId="0" fontId="68" fillId="35" borderId="14" xfId="0" applyFont="1" applyFill="1" applyBorder="1" applyAlignment="1">
      <alignment horizontal="left" vertical="top" wrapText="1"/>
    </xf>
    <xf numFmtId="0" fontId="77" fillId="34" borderId="0" xfId="0" applyFont="1" applyFill="1" applyAlignment="1" applyProtection="1">
      <alignment horizontal="center" vertical="center"/>
      <protection hidden="1"/>
    </xf>
    <xf numFmtId="49" fontId="77" fillId="0" borderId="15" xfId="0" applyNumberFormat="1" applyFont="1" applyFill="1" applyBorder="1" applyAlignment="1" applyProtection="1">
      <alignment horizontal="justify" vertical="center"/>
      <protection/>
    </xf>
    <xf numFmtId="0" fontId="77" fillId="34" borderId="0" xfId="0" applyFont="1" applyFill="1" applyBorder="1" applyAlignment="1" applyProtection="1">
      <alignment horizontal="center" vertical="center"/>
      <protection/>
    </xf>
    <xf numFmtId="49" fontId="77" fillId="0" borderId="13" xfId="0" applyNumberFormat="1" applyFont="1" applyFill="1" applyBorder="1" applyAlignment="1" applyProtection="1">
      <alignment horizontal="center" vertical="center"/>
      <protection/>
    </xf>
    <xf numFmtId="0" fontId="77" fillId="0" borderId="15" xfId="0" applyFont="1" applyFill="1" applyBorder="1" applyAlignment="1" applyProtection="1">
      <alignment horizontal="center" vertical="center"/>
      <protection/>
    </xf>
    <xf numFmtId="2" fontId="77" fillId="0" borderId="13" xfId="0" applyNumberFormat="1" applyFont="1" applyFill="1" applyBorder="1" applyAlignment="1" applyProtection="1">
      <alignment horizontal="center" vertical="center"/>
      <protection/>
    </xf>
    <xf numFmtId="0" fontId="77" fillId="0" borderId="0" xfId="0" applyFont="1" applyFill="1" applyAlignment="1" applyProtection="1">
      <alignment horizontal="center" vertical="center"/>
      <protection hidden="1"/>
    </xf>
    <xf numFmtId="0" fontId="69" fillId="0" borderId="16" xfId="0" applyFont="1" applyBorder="1" applyAlignment="1" applyProtection="1">
      <alignment horizontal="left" vertical="top" wrapText="1"/>
      <protection locked="0"/>
    </xf>
    <xf numFmtId="0" fontId="68" fillId="0" borderId="16" xfId="0" applyFont="1" applyBorder="1" applyAlignment="1" applyProtection="1">
      <alignment horizontal="left" vertical="top" wrapText="1"/>
      <protection locked="0"/>
    </xf>
    <xf numFmtId="0" fontId="68" fillId="35" borderId="16" xfId="0" applyFont="1" applyFill="1" applyBorder="1" applyAlignment="1" applyProtection="1">
      <alignment horizontal="left" vertical="top" wrapText="1"/>
      <protection locked="0"/>
    </xf>
    <xf numFmtId="0" fontId="68" fillId="35" borderId="17" xfId="0" applyFont="1" applyFill="1" applyBorder="1" applyAlignment="1">
      <alignment horizontal="left" vertical="top" wrapText="1"/>
    </xf>
    <xf numFmtId="0" fontId="68" fillId="0" borderId="18" xfId="0" applyFont="1" applyBorder="1" applyAlignment="1">
      <alignment horizontal="left" vertical="top" wrapText="1"/>
    </xf>
    <xf numFmtId="0" fontId="68" fillId="35" borderId="18" xfId="0" applyFont="1" applyFill="1" applyBorder="1" applyAlignment="1">
      <alignment horizontal="left" vertical="top" wrapText="1"/>
    </xf>
    <xf numFmtId="0" fontId="15" fillId="35" borderId="18" xfId="0" applyFont="1" applyFill="1" applyBorder="1" applyAlignment="1">
      <alignment horizontal="left" vertical="top" wrapText="1"/>
    </xf>
    <xf numFmtId="0" fontId="68" fillId="0" borderId="19" xfId="0" applyFont="1" applyBorder="1" applyAlignment="1">
      <alignment horizontal="left" vertical="top" wrapText="1"/>
    </xf>
    <xf numFmtId="0" fontId="69" fillId="35" borderId="20" xfId="0" applyFont="1" applyFill="1" applyBorder="1" applyAlignment="1">
      <alignment horizontal="left" vertical="top" wrapText="1"/>
    </xf>
    <xf numFmtId="0" fontId="69" fillId="35" borderId="21" xfId="0" applyFont="1" applyFill="1" applyBorder="1" applyAlignment="1">
      <alignment horizontal="left" vertical="top" wrapText="1"/>
    </xf>
    <xf numFmtId="0" fontId="68" fillId="35" borderId="21" xfId="0" applyFont="1" applyFill="1" applyBorder="1" applyAlignment="1">
      <alignment horizontal="left" vertical="top" wrapText="1"/>
    </xf>
    <xf numFmtId="0" fontId="69" fillId="0" borderId="22" xfId="0" applyFont="1" applyBorder="1" applyAlignment="1">
      <alignment horizontal="left" vertical="top" wrapText="1"/>
    </xf>
    <xf numFmtId="0" fontId="69" fillId="35" borderId="22" xfId="0" applyFont="1" applyFill="1" applyBorder="1" applyAlignment="1">
      <alignment horizontal="left" vertical="top" wrapText="1"/>
    </xf>
    <xf numFmtId="0" fontId="69" fillId="0" borderId="23" xfId="0" applyFont="1" applyBorder="1" applyAlignment="1">
      <alignment horizontal="left" vertical="top" wrapText="1"/>
    </xf>
    <xf numFmtId="0" fontId="68" fillId="0" borderId="24" xfId="0" applyFont="1" applyBorder="1" applyAlignment="1">
      <alignment horizontal="left" vertical="top" wrapText="1"/>
    </xf>
    <xf numFmtId="0" fontId="76" fillId="33" borderId="0" xfId="0" applyFont="1" applyFill="1" applyAlignment="1" applyProtection="1">
      <alignment horizontal="left" vertical="top" wrapText="1"/>
      <protection hidden="1"/>
    </xf>
    <xf numFmtId="0" fontId="80" fillId="36" borderId="10" xfId="0" applyFont="1" applyFill="1" applyBorder="1" applyAlignment="1" applyProtection="1">
      <alignment horizontal="left" vertical="top"/>
      <protection hidden="1" locked="0"/>
    </xf>
    <xf numFmtId="0" fontId="76" fillId="33" borderId="0" xfId="0" applyFont="1" applyFill="1" applyBorder="1" applyAlignment="1" applyProtection="1">
      <alignment horizontal="left" vertical="top"/>
      <protection hidden="1"/>
    </xf>
    <xf numFmtId="0" fontId="76" fillId="0" borderId="0" xfId="0" applyFont="1" applyFill="1" applyBorder="1" applyAlignment="1" applyProtection="1">
      <alignment horizontal="left" vertical="top" wrapText="1"/>
      <protection hidden="1"/>
    </xf>
    <xf numFmtId="0" fontId="71" fillId="36" borderId="10" xfId="0" applyFont="1" applyFill="1" applyBorder="1" applyAlignment="1" applyProtection="1">
      <alignment horizontal="center"/>
      <protection hidden="1" locked="0"/>
    </xf>
    <xf numFmtId="0" fontId="72" fillId="33" borderId="0" xfId="0" applyFont="1" applyFill="1" applyAlignment="1" applyProtection="1">
      <alignment horizontal="center" vertical="top" wrapText="1"/>
      <protection hidden="1"/>
    </xf>
    <xf numFmtId="0" fontId="71" fillId="36" borderId="0" xfId="0" applyFont="1" applyFill="1" applyAlignment="1" applyProtection="1">
      <alignment horizontal="left" vertical="top" wrapText="1"/>
      <protection hidden="1" locked="0"/>
    </xf>
    <xf numFmtId="0" fontId="81" fillId="0" borderId="25" xfId="0" applyFont="1" applyBorder="1" applyAlignment="1" applyProtection="1">
      <alignment horizontal="right" vertical="center"/>
      <protection hidden="1"/>
    </xf>
    <xf numFmtId="0" fontId="68" fillId="36" borderId="26" xfId="0" applyFont="1" applyFill="1" applyBorder="1" applyAlignment="1" applyProtection="1">
      <alignment horizontal="center" vertical="center" wrapText="1"/>
      <protection hidden="1" locked="0"/>
    </xf>
    <xf numFmtId="0" fontId="68" fillId="36" borderId="11" xfId="0" applyFont="1" applyFill="1" applyBorder="1" applyAlignment="1" applyProtection="1">
      <alignment horizontal="center" vertical="center" wrapText="1"/>
      <protection hidden="1" locked="0"/>
    </xf>
    <xf numFmtId="0" fontId="68" fillId="36" borderId="27" xfId="0" applyFont="1" applyFill="1" applyBorder="1" applyAlignment="1" applyProtection="1">
      <alignment horizontal="center" vertical="center" wrapText="1"/>
      <protection hidden="1" locked="0"/>
    </xf>
    <xf numFmtId="0" fontId="12" fillId="0" borderId="0" xfId="0" applyFont="1" applyFill="1" applyAlignment="1" applyProtection="1">
      <alignment horizontal="left" vertical="top" wrapText="1"/>
      <protection hidden="1"/>
    </xf>
    <xf numFmtId="49" fontId="82" fillId="0" borderId="10" xfId="0" applyNumberFormat="1" applyFont="1" applyFill="1" applyBorder="1" applyAlignment="1" applyProtection="1">
      <alignment horizontal="right"/>
      <protection hidden="1" locked="0"/>
    </xf>
    <xf numFmtId="0" fontId="83" fillId="36" borderId="10" xfId="0" applyFont="1" applyFill="1" applyBorder="1" applyAlignment="1" applyProtection="1">
      <alignment horizontal="left" vertical="top" wrapText="1"/>
      <protection hidden="1" locked="0"/>
    </xf>
    <xf numFmtId="0" fontId="68" fillId="0" borderId="10" xfId="0" applyFont="1" applyFill="1" applyBorder="1" applyAlignment="1" applyProtection="1">
      <alignment horizontal="left"/>
      <protection hidden="1"/>
    </xf>
    <xf numFmtId="0" fontId="72" fillId="0" borderId="10" xfId="0" applyFont="1" applyFill="1" applyBorder="1" applyAlignment="1" applyProtection="1">
      <alignment horizontal="left"/>
      <protection hidden="1"/>
    </xf>
    <xf numFmtId="0" fontId="78" fillId="33" borderId="0" xfId="0" applyFont="1" applyFill="1" applyBorder="1" applyAlignment="1" applyProtection="1" quotePrefix="1">
      <alignment/>
      <protection hidden="1"/>
    </xf>
    <xf numFmtId="0" fontId="71" fillId="33" borderId="0" xfId="0" applyFont="1" applyFill="1" applyBorder="1" applyAlignment="1" applyProtection="1">
      <alignment horizontal="center"/>
      <protection hidden="1"/>
    </xf>
    <xf numFmtId="0" fontId="82" fillId="33" borderId="10" xfId="0" applyFont="1" applyFill="1" applyBorder="1" applyAlignment="1" applyProtection="1">
      <alignment horizontal="center"/>
      <protection hidden="1" locked="0"/>
    </xf>
    <xf numFmtId="0" fontId="76" fillId="33" borderId="0" xfId="0" applyFont="1" applyFill="1" applyBorder="1" applyAlignment="1" applyProtection="1">
      <alignment horizontal="left" vertical="top" wrapText="1"/>
      <protection hidden="1" locked="0"/>
    </xf>
    <xf numFmtId="0" fontId="81" fillId="0" borderId="25" xfId="0" applyFont="1" applyBorder="1" applyAlignment="1" applyProtection="1">
      <alignment horizontal="center" vertical="center"/>
      <protection hidden="1"/>
    </xf>
    <xf numFmtId="0" fontId="76" fillId="33" borderId="0" xfId="0" applyFont="1" applyFill="1" applyAlignment="1" applyProtection="1">
      <alignment horizontal="left" vertical="top"/>
      <protection hidden="1"/>
    </xf>
    <xf numFmtId="0" fontId="76" fillId="0" borderId="10" xfId="0" applyFont="1" applyFill="1" applyBorder="1" applyAlignment="1" applyProtection="1">
      <alignment horizontal="center" vertical="top"/>
      <protection/>
    </xf>
    <xf numFmtId="0" fontId="68" fillId="36" borderId="13" xfId="0" applyFont="1" applyFill="1" applyBorder="1" applyAlignment="1" applyProtection="1">
      <alignment horizontal="center" vertical="center" wrapText="1"/>
      <protection hidden="1" locked="0"/>
    </xf>
    <xf numFmtId="0" fontId="84" fillId="0" borderId="25" xfId="0" applyFont="1" applyFill="1" applyBorder="1" applyAlignment="1" applyProtection="1">
      <alignment horizontal="center" vertical="top"/>
      <protection hidden="1"/>
    </xf>
    <xf numFmtId="0" fontId="78" fillId="33" borderId="0" xfId="0" applyFont="1" applyFill="1" applyAlignment="1" applyProtection="1">
      <alignment horizontal="center"/>
      <protection hidden="1"/>
    </xf>
    <xf numFmtId="0" fontId="84" fillId="33" borderId="13" xfId="0" applyFont="1" applyFill="1" applyBorder="1" applyAlignment="1" applyProtection="1">
      <alignment horizontal="center" vertical="center"/>
      <protection hidden="1"/>
    </xf>
    <xf numFmtId="0" fontId="72" fillId="33" borderId="10" xfId="0" applyFont="1" applyFill="1" applyBorder="1" applyAlignment="1" applyProtection="1">
      <alignment horizontal="center"/>
      <protection hidden="1"/>
    </xf>
    <xf numFmtId="0" fontId="72" fillId="36" borderId="10" xfId="0" applyFont="1" applyFill="1" applyBorder="1" applyAlignment="1" applyProtection="1">
      <alignment horizontal="left" vertical="top" wrapText="1"/>
      <protection hidden="1" locked="0"/>
    </xf>
    <xf numFmtId="0" fontId="76" fillId="0" borderId="25" xfId="0" applyFont="1" applyFill="1" applyBorder="1" applyAlignment="1" applyProtection="1">
      <alignment horizontal="left" vertical="top"/>
      <protection/>
    </xf>
    <xf numFmtId="0" fontId="71" fillId="36" borderId="10" xfId="0" applyFont="1" applyFill="1" applyBorder="1" applyAlignment="1" applyProtection="1">
      <alignment horizontal="left" vertical="top" wrapText="1"/>
      <protection hidden="1" locked="0"/>
    </xf>
    <xf numFmtId="0" fontId="76" fillId="36" borderId="10" xfId="0" applyFont="1" applyFill="1" applyBorder="1" applyAlignment="1" applyProtection="1">
      <alignment horizontal="left" vertical="top" wrapText="1"/>
      <protection locked="0"/>
    </xf>
    <xf numFmtId="0" fontId="72" fillId="33" borderId="0" xfId="0" applyFont="1" applyFill="1" applyAlignment="1" applyProtection="1">
      <alignment horizontal="left" vertical="top" wrapText="1"/>
      <protection hidden="1"/>
    </xf>
    <xf numFmtId="2" fontId="82" fillId="33" borderId="28" xfId="0" applyNumberFormat="1" applyFont="1" applyFill="1" applyBorder="1" applyAlignment="1" applyProtection="1">
      <alignment horizontal="center"/>
      <protection hidden="1"/>
    </xf>
    <xf numFmtId="0" fontId="68" fillId="33" borderId="13" xfId="0" applyNumberFormat="1" applyFont="1" applyFill="1" applyBorder="1" applyAlignment="1" applyProtection="1">
      <alignment horizontal="center" vertical="top" wrapText="1"/>
      <protection hidden="1"/>
    </xf>
    <xf numFmtId="0" fontId="10" fillId="33" borderId="0" xfId="0" applyNumberFormat="1" applyFont="1" applyFill="1" applyBorder="1" applyAlignment="1" applyProtection="1">
      <alignment horizontal="left" vertical="top" wrapText="1"/>
      <protection hidden="1"/>
    </xf>
    <xf numFmtId="2" fontId="68" fillId="33" borderId="13" xfId="0" applyNumberFormat="1" applyFont="1" applyFill="1" applyBorder="1" applyAlignment="1" applyProtection="1">
      <alignment horizontal="center" vertical="center"/>
      <protection hidden="1"/>
    </xf>
    <xf numFmtId="2" fontId="71" fillId="33" borderId="13" xfId="0" applyNumberFormat="1" applyFont="1" applyFill="1" applyBorder="1" applyAlignment="1" applyProtection="1">
      <alignment horizontal="center" vertical="center"/>
      <protection hidden="1"/>
    </xf>
    <xf numFmtId="0" fontId="68" fillId="33" borderId="0" xfId="0" applyFont="1" applyFill="1" applyAlignment="1" applyProtection="1">
      <alignment horizontal="left"/>
      <protection hidden="1"/>
    </xf>
    <xf numFmtId="0" fontId="84" fillId="33" borderId="13" xfId="0" applyFont="1" applyFill="1" applyBorder="1" applyAlignment="1" applyProtection="1">
      <alignment horizontal="center" vertical="top" wrapText="1"/>
      <protection hidden="1"/>
    </xf>
    <xf numFmtId="0" fontId="68" fillId="33" borderId="0" xfId="0" applyFont="1" applyFill="1" applyAlignment="1" applyProtection="1">
      <alignment horizontal="center"/>
      <protection hidden="1"/>
    </xf>
    <xf numFmtId="0" fontId="72" fillId="33" borderId="0" xfId="0" applyFont="1" applyFill="1" applyBorder="1" applyAlignment="1" applyProtection="1">
      <alignment horizontal="left" wrapText="1"/>
      <protection hidden="1"/>
    </xf>
    <xf numFmtId="0" fontId="84" fillId="33" borderId="12" xfId="0" applyFont="1" applyFill="1" applyBorder="1" applyAlignment="1" applyProtection="1">
      <alignment horizontal="center" vertical="top" wrapText="1"/>
      <protection hidden="1"/>
    </xf>
    <xf numFmtId="0" fontId="84" fillId="33" borderId="25" xfId="0" applyFont="1" applyFill="1" applyBorder="1" applyAlignment="1" applyProtection="1">
      <alignment horizontal="center" vertical="top" wrapText="1"/>
      <protection hidden="1"/>
    </xf>
    <xf numFmtId="0" fontId="84" fillId="33" borderId="29" xfId="0" applyFont="1" applyFill="1" applyBorder="1" applyAlignment="1" applyProtection="1">
      <alignment horizontal="center" vertical="top" wrapText="1"/>
      <protection hidden="1"/>
    </xf>
    <xf numFmtId="0" fontId="84" fillId="33" borderId="12" xfId="0" applyFont="1" applyFill="1" applyBorder="1" applyAlignment="1" applyProtection="1">
      <alignment horizontal="center" vertical="center"/>
      <protection hidden="1"/>
    </xf>
    <xf numFmtId="0" fontId="84" fillId="33" borderId="25" xfId="0" applyFont="1" applyFill="1" applyBorder="1" applyAlignment="1" applyProtection="1">
      <alignment horizontal="center" vertical="center"/>
      <protection hidden="1"/>
    </xf>
    <xf numFmtId="0" fontId="84" fillId="33" borderId="29" xfId="0" applyFont="1" applyFill="1" applyBorder="1" applyAlignment="1" applyProtection="1">
      <alignment horizontal="center" vertical="center"/>
      <protection hidden="1"/>
    </xf>
    <xf numFmtId="0" fontId="12" fillId="36" borderId="0" xfId="0" applyFont="1" applyFill="1" applyAlignment="1" applyProtection="1">
      <alignment horizontal="left" vertical="top" wrapText="1"/>
      <protection hidden="1"/>
    </xf>
    <xf numFmtId="0" fontId="69" fillId="33" borderId="11" xfId="0" applyFont="1" applyFill="1" applyBorder="1" applyAlignment="1" applyProtection="1">
      <alignment horizontal="left" vertical="top"/>
      <protection hidden="1"/>
    </xf>
    <xf numFmtId="0" fontId="68" fillId="33" borderId="0" xfId="0" applyFont="1" applyFill="1" applyAlignment="1" applyProtection="1">
      <alignment horizontal="left" vertical="top"/>
      <protection hidden="1"/>
    </xf>
    <xf numFmtId="0" fontId="69" fillId="33" borderId="10" xfId="0" applyFont="1" applyFill="1" applyBorder="1" applyAlignment="1" applyProtection="1">
      <alignment horizontal="left" vertical="top"/>
      <protection hidden="1"/>
    </xf>
    <xf numFmtId="0" fontId="71" fillId="33" borderId="0" xfId="0" applyFont="1" applyFill="1" applyAlignment="1" applyProtection="1">
      <alignment horizontal="left" vertical="top"/>
      <protection hidden="1"/>
    </xf>
    <xf numFmtId="0" fontId="68" fillId="33" borderId="0" xfId="0" applyFont="1" applyFill="1" applyAlignment="1" applyProtection="1">
      <alignment horizontal="justify" wrapText="1"/>
      <protection hidden="1"/>
    </xf>
    <xf numFmtId="0" fontId="71" fillId="33" borderId="0" xfId="0" applyFont="1" applyFill="1" applyBorder="1" applyAlignment="1" applyProtection="1">
      <alignment horizontal="left" vertical="top" wrapText="1"/>
      <protection hidden="1"/>
    </xf>
    <xf numFmtId="0" fontId="68" fillId="33" borderId="0" xfId="0" applyFont="1" applyFill="1" applyAlignment="1" applyProtection="1">
      <alignment horizontal="left" vertical="top" wrapText="1"/>
      <protection hidden="1"/>
    </xf>
    <xf numFmtId="0" fontId="71" fillId="33" borderId="13" xfId="0" applyFont="1" applyFill="1" applyBorder="1" applyAlignment="1" applyProtection="1">
      <alignment horizontal="center" vertical="center"/>
      <protection hidden="1"/>
    </xf>
    <xf numFmtId="0" fontId="84" fillId="33" borderId="0" xfId="0" applyFont="1" applyFill="1" applyBorder="1" applyAlignment="1" applyProtection="1">
      <alignment horizontal="left" vertical="top" wrapText="1"/>
      <protection hidden="1"/>
    </xf>
    <xf numFmtId="0" fontId="72" fillId="0" borderId="0" xfId="0" applyFont="1" applyFill="1" applyBorder="1" applyAlignment="1" applyProtection="1">
      <alignment horizontal="left" vertical="top" wrapText="1"/>
      <protection hidden="1"/>
    </xf>
    <xf numFmtId="0" fontId="78" fillId="33" borderId="0" xfId="0" applyFont="1" applyFill="1" applyAlignment="1" applyProtection="1">
      <alignment horizontal="center" vertical="top" wrapText="1"/>
      <protection hidden="1"/>
    </xf>
    <xf numFmtId="0" fontId="72" fillId="36" borderId="0" xfId="0" applyFont="1" applyFill="1" applyBorder="1" applyAlignment="1" applyProtection="1">
      <alignment wrapText="1"/>
      <protection hidden="1" locked="0"/>
    </xf>
    <xf numFmtId="0" fontId="72" fillId="36" borderId="10" xfId="0" applyFont="1" applyFill="1" applyBorder="1" applyAlignment="1" applyProtection="1">
      <alignment wrapText="1"/>
      <protection hidden="1" locked="0"/>
    </xf>
    <xf numFmtId="2" fontId="71" fillId="33" borderId="26" xfId="0" applyNumberFormat="1" applyFont="1" applyFill="1" applyBorder="1" applyAlignment="1" applyProtection="1">
      <alignment horizontal="center" vertical="center"/>
      <protection hidden="1"/>
    </xf>
    <xf numFmtId="2" fontId="71" fillId="33" borderId="11" xfId="0" applyNumberFormat="1" applyFont="1" applyFill="1" applyBorder="1" applyAlignment="1" applyProtection="1">
      <alignment horizontal="center" vertical="center"/>
      <protection hidden="1"/>
    </xf>
    <xf numFmtId="2" fontId="71" fillId="33" borderId="27" xfId="0" applyNumberFormat="1" applyFont="1" applyFill="1" applyBorder="1" applyAlignment="1" applyProtection="1">
      <alignment horizontal="center" vertical="center"/>
      <protection hidden="1"/>
    </xf>
    <xf numFmtId="0" fontId="69" fillId="33" borderId="10" xfId="0" applyFont="1" applyFill="1" applyBorder="1" applyAlignment="1" applyProtection="1">
      <alignment horizontal="center"/>
      <protection hidden="1"/>
    </xf>
    <xf numFmtId="0" fontId="78" fillId="33" borderId="0" xfId="0" applyFont="1" applyFill="1" applyAlignment="1" applyProtection="1">
      <alignment horizontal="center" wrapText="1"/>
      <protection hidden="1"/>
    </xf>
    <xf numFmtId="0" fontId="84" fillId="33" borderId="13" xfId="0" applyFont="1" applyFill="1" applyBorder="1" applyAlignment="1" applyProtection="1">
      <alignment horizontal="center" vertical="center" wrapText="1"/>
      <protection hidden="1"/>
    </xf>
    <xf numFmtId="0" fontId="72" fillId="33" borderId="0" xfId="0" applyFont="1" applyFill="1" applyAlignment="1" applyProtection="1">
      <alignment horizontal="left" wrapText="1"/>
      <protection hidden="1"/>
    </xf>
    <xf numFmtId="0" fontId="69" fillId="0" borderId="10" xfId="0" applyFont="1" applyFill="1" applyBorder="1" applyAlignment="1" applyProtection="1">
      <alignment horizontal="center"/>
      <protection hidden="1"/>
    </xf>
    <xf numFmtId="0" fontId="12" fillId="36" borderId="0" xfId="0" applyFont="1" applyFill="1" applyAlignment="1" applyProtection="1">
      <alignment horizontal="left" wrapText="1"/>
      <protection hidden="1"/>
    </xf>
    <xf numFmtId="0" fontId="12" fillId="33" borderId="0" xfId="0" applyFont="1" applyFill="1" applyAlignment="1" applyProtection="1">
      <alignment horizontal="left" vertical="top" wrapText="1"/>
      <protection hidden="1"/>
    </xf>
    <xf numFmtId="0" fontId="78" fillId="33" borderId="0" xfId="0" applyFont="1" applyFill="1" applyAlignment="1" applyProtection="1">
      <alignment horizontal="center" vertical="top"/>
      <protection hidden="1"/>
    </xf>
    <xf numFmtId="0" fontId="72" fillId="36" borderId="0" xfId="0" applyFont="1" applyFill="1" applyAlignment="1" applyProtection="1">
      <alignment horizontal="left" vertical="top" wrapText="1"/>
      <protection hidden="1"/>
    </xf>
    <xf numFmtId="49" fontId="69" fillId="33" borderId="10" xfId="0" applyNumberFormat="1" applyFont="1" applyFill="1" applyBorder="1" applyAlignment="1" applyProtection="1">
      <alignment horizontal="center"/>
      <protection hidden="1"/>
    </xf>
    <xf numFmtId="0" fontId="69" fillId="33" borderId="0" xfId="0" applyFont="1" applyFill="1" applyBorder="1" applyAlignment="1" applyProtection="1">
      <alignment horizontal="left" vertical="top" wrapText="1"/>
      <protection hidden="1"/>
    </xf>
    <xf numFmtId="0" fontId="69" fillId="33" borderId="0" xfId="0" applyFont="1" applyFill="1" applyAlignment="1" applyProtection="1">
      <alignment horizontal="center" vertical="top"/>
      <protection hidden="1"/>
    </xf>
    <xf numFmtId="0" fontId="69" fillId="33" borderId="10" xfId="0" applyFont="1" applyFill="1" applyBorder="1" applyAlignment="1" applyProtection="1">
      <alignment horizontal="center" wrapText="1"/>
      <protection hidden="1"/>
    </xf>
    <xf numFmtId="0" fontId="69" fillId="0" borderId="10" xfId="0" applyFont="1" applyFill="1" applyBorder="1" applyAlignment="1" applyProtection="1">
      <alignment horizontal="right"/>
      <protection hidden="1"/>
    </xf>
    <xf numFmtId="0" fontId="68" fillId="33" borderId="13" xfId="0" applyNumberFormat="1" applyFont="1" applyFill="1" applyBorder="1" applyAlignment="1" applyProtection="1">
      <alignment horizontal="left" vertical="top" wrapText="1"/>
      <protection/>
    </xf>
    <xf numFmtId="0" fontId="72" fillId="36" borderId="10" xfId="0" applyFont="1" applyFill="1" applyBorder="1" applyAlignment="1" applyProtection="1">
      <alignment horizontal="left" wrapText="1"/>
      <protection hidden="1" locked="0"/>
    </xf>
    <xf numFmtId="0" fontId="68" fillId="33" borderId="13" xfId="0" applyFont="1" applyFill="1" applyBorder="1" applyAlignment="1" applyProtection="1">
      <alignment horizontal="left" vertical="top" wrapText="1"/>
      <protection hidden="1"/>
    </xf>
    <xf numFmtId="0" fontId="68" fillId="33" borderId="0" xfId="0" applyFont="1" applyFill="1" applyAlignment="1" applyProtection="1">
      <alignment horizontal="right"/>
      <protection hidden="1"/>
    </xf>
    <xf numFmtId="0" fontId="68" fillId="33" borderId="10" xfId="0" applyFont="1" applyFill="1" applyBorder="1" applyAlignment="1" applyProtection="1">
      <alignment horizontal="center"/>
      <protection hidden="1"/>
    </xf>
    <xf numFmtId="0" fontId="68" fillId="0" borderId="10" xfId="0" applyFont="1" applyBorder="1" applyAlignment="1" applyProtection="1">
      <alignment horizontal="center"/>
      <protection hidden="1"/>
    </xf>
    <xf numFmtId="0" fontId="78" fillId="33" borderId="10" xfId="0" applyFont="1" applyFill="1" applyBorder="1" applyAlignment="1" applyProtection="1">
      <alignment horizontal="center"/>
      <protection hidden="1"/>
    </xf>
    <xf numFmtId="14" fontId="69" fillId="33" borderId="11" xfId="0" applyNumberFormat="1" applyFont="1" applyFill="1" applyBorder="1" applyAlignment="1" applyProtection="1">
      <alignment horizontal="right" wrapText="1"/>
      <protection hidden="1"/>
    </xf>
    <xf numFmtId="0" fontId="69" fillId="33" borderId="11" xfId="0" applyFont="1" applyFill="1" applyBorder="1" applyAlignment="1" applyProtection="1">
      <alignment horizontal="left"/>
      <protection hidden="1"/>
    </xf>
    <xf numFmtId="0" fontId="16" fillId="0" borderId="25" xfId="0" applyFont="1" applyFill="1" applyBorder="1" applyAlignment="1" applyProtection="1">
      <alignment horizontal="center" vertical="top" wrapText="1"/>
      <protection hidden="1"/>
    </xf>
    <xf numFmtId="0" fontId="84" fillId="0" borderId="25" xfId="0" applyFont="1" applyFill="1" applyBorder="1" applyAlignment="1" applyProtection="1">
      <alignment horizontal="center" vertical="top" wrapText="1"/>
      <protection hidden="1"/>
    </xf>
    <xf numFmtId="0" fontId="68" fillId="0" borderId="26" xfId="0" applyFont="1" applyFill="1" applyBorder="1" applyAlignment="1" applyProtection="1">
      <alignment horizontal="center" vertical="top" wrapText="1"/>
      <protection hidden="1"/>
    </xf>
    <xf numFmtId="0" fontId="68" fillId="0" borderId="11" xfId="0" applyFont="1" applyFill="1" applyBorder="1" applyAlignment="1" applyProtection="1">
      <alignment horizontal="center" vertical="top" wrapText="1"/>
      <protection hidden="1"/>
    </xf>
    <xf numFmtId="0" fontId="68" fillId="0" borderId="27" xfId="0" applyFont="1" applyFill="1" applyBorder="1" applyAlignment="1" applyProtection="1">
      <alignment horizontal="center" vertical="top" wrapText="1"/>
      <protection hidden="1"/>
    </xf>
    <xf numFmtId="0" fontId="70" fillId="33" borderId="10" xfId="0" applyFont="1" applyFill="1" applyBorder="1" applyAlignment="1" applyProtection="1">
      <alignment horizontal="right" wrapText="1"/>
      <protection hidden="1"/>
    </xf>
    <xf numFmtId="0" fontId="70" fillId="33" borderId="25" xfId="0" applyFont="1" applyFill="1" applyBorder="1" applyAlignment="1" applyProtection="1">
      <alignment horizontal="center" vertical="top"/>
      <protection hidden="1"/>
    </xf>
    <xf numFmtId="0" fontId="68" fillId="33" borderId="0" xfId="0" applyFont="1" applyFill="1" applyAlignment="1" applyProtection="1">
      <alignment horizontal="left" wrapText="1"/>
      <protection hidden="1"/>
    </xf>
    <xf numFmtId="14" fontId="68" fillId="33" borderId="10" xfId="0" applyNumberFormat="1" applyFont="1" applyFill="1" applyBorder="1" applyAlignment="1" applyProtection="1">
      <alignment horizontal="center" wrapText="1"/>
      <protection hidden="1"/>
    </xf>
    <xf numFmtId="0" fontId="68" fillId="0" borderId="0" xfId="0" applyFont="1" applyFill="1" applyAlignment="1" applyProtection="1">
      <alignment horizontal="left" vertical="top" wrapText="1"/>
      <protection hidden="1"/>
    </xf>
    <xf numFmtId="0" fontId="69" fillId="33" borderId="10" xfId="0" applyFont="1" applyFill="1" applyBorder="1" applyAlignment="1" applyProtection="1">
      <alignment horizontal="left"/>
      <protection hidden="1"/>
    </xf>
    <xf numFmtId="0" fontId="71" fillId="0" borderId="10" xfId="0" applyFont="1" applyFill="1" applyBorder="1" applyAlignment="1" applyProtection="1">
      <alignment horizontal="left" vertical="top" wrapText="1"/>
      <protection hidden="1"/>
    </xf>
    <xf numFmtId="0" fontId="84" fillId="0" borderId="0" xfId="0" applyFont="1" applyFill="1" applyBorder="1" applyAlignment="1" applyProtection="1">
      <alignment horizontal="left" wrapText="1"/>
      <protection hidden="1"/>
    </xf>
    <xf numFmtId="0" fontId="84" fillId="0" borderId="10" xfId="0" applyFont="1" applyFill="1" applyBorder="1" applyAlignment="1" applyProtection="1">
      <alignment horizontal="left" wrapText="1"/>
      <protection hidden="1"/>
    </xf>
    <xf numFmtId="0" fontId="72" fillId="33" borderId="0" xfId="0" applyNumberFormat="1" applyFont="1" applyFill="1" applyAlignment="1" applyProtection="1">
      <alignment horizontal="left" vertical="top" wrapText="1"/>
      <protection hidden="1"/>
    </xf>
    <xf numFmtId="49" fontId="72" fillId="0" borderId="0" xfId="0" applyNumberFormat="1" applyFont="1" applyAlignment="1" applyProtection="1">
      <alignment horizontal="left" vertical="top"/>
      <protection hidden="1"/>
    </xf>
    <xf numFmtId="0" fontId="76" fillId="0" borderId="0" xfId="0" applyFont="1" applyFill="1" applyBorder="1" applyAlignment="1" applyProtection="1">
      <alignment horizontal="left" vertical="top"/>
      <protection hidden="1"/>
    </xf>
    <xf numFmtId="0" fontId="76" fillId="33" borderId="0" xfId="0" applyFont="1" applyFill="1" applyBorder="1" applyAlignment="1" applyProtection="1">
      <alignment horizontal="left" vertical="top" wrapText="1"/>
      <protection hidden="1"/>
    </xf>
    <xf numFmtId="0" fontId="76" fillId="33" borderId="25" xfId="0" applyFont="1" applyFill="1" applyBorder="1" applyAlignment="1" applyProtection="1">
      <alignment horizontal="left" vertical="top" wrapText="1"/>
      <protection hidden="1"/>
    </xf>
    <xf numFmtId="49" fontId="72" fillId="33" borderId="0" xfId="0" applyNumberFormat="1" applyFont="1" applyFill="1" applyAlignment="1" applyProtection="1">
      <alignment horizontal="left" vertical="top" wrapText="1"/>
      <protection hidden="1"/>
    </xf>
    <xf numFmtId="0" fontId="85" fillId="0" borderId="0" xfId="0" applyFont="1" applyBorder="1" applyAlignment="1" applyProtection="1">
      <alignment horizontal="center"/>
      <protection hidden="1"/>
    </xf>
    <xf numFmtId="0" fontId="86" fillId="33" borderId="0" xfId="0" applyFont="1" applyFill="1" applyAlignment="1" applyProtection="1">
      <alignment horizontal="left" vertical="top" wrapText="1"/>
      <protection hidden="1" locked="0"/>
    </xf>
    <xf numFmtId="0" fontId="76" fillId="0" borderId="0" xfId="0" applyFont="1" applyFill="1" applyAlignment="1" applyProtection="1">
      <alignment horizontal="left" wrapText="1"/>
      <protection hidden="1"/>
    </xf>
    <xf numFmtId="0" fontId="76" fillId="36" borderId="0" xfId="0" applyFont="1" applyFill="1" applyAlignment="1" applyProtection="1">
      <alignment horizontal="left" vertical="top"/>
      <protection hidden="1" locked="0"/>
    </xf>
    <xf numFmtId="0" fontId="76" fillId="0" borderId="10" xfId="0" applyFont="1" applyFill="1" applyBorder="1" applyAlignment="1" applyProtection="1">
      <alignment horizontal="left" vertical="top" wrapText="1"/>
      <protection hidden="1"/>
    </xf>
    <xf numFmtId="0" fontId="68" fillId="0" borderId="13" xfId="0" applyFont="1" applyFill="1" applyBorder="1" applyAlignment="1" applyProtection="1">
      <alignment horizontal="center" vertical="top" wrapText="1"/>
      <protection hidden="1"/>
    </xf>
    <xf numFmtId="0" fontId="76" fillId="36" borderId="10" xfId="0" applyFont="1" applyFill="1" applyBorder="1" applyAlignment="1" applyProtection="1">
      <alignment horizontal="left" vertical="top" wrapText="1"/>
      <protection hidden="1" locked="0"/>
    </xf>
    <xf numFmtId="0" fontId="71" fillId="0" borderId="30" xfId="0" applyFont="1" applyFill="1" applyBorder="1" applyAlignment="1" applyProtection="1">
      <alignment horizontal="center" vertical="top" wrapText="1"/>
      <protection hidden="1"/>
    </xf>
    <xf numFmtId="0" fontId="69" fillId="33" borderId="0" xfId="0" applyFont="1" applyFill="1" applyAlignment="1" applyProtection="1">
      <alignment horizontal="left" vertical="top"/>
      <protection hidden="1"/>
    </xf>
    <xf numFmtId="0" fontId="68" fillId="33" borderId="10" xfId="0" applyFont="1" applyFill="1" applyBorder="1" applyAlignment="1" applyProtection="1">
      <alignment horizontal="center" wrapText="1"/>
      <protection hidden="1"/>
    </xf>
    <xf numFmtId="0" fontId="87" fillId="36" borderId="0" xfId="0" applyFont="1" applyFill="1" applyBorder="1" applyAlignment="1" applyProtection="1">
      <alignment horizontal="left" vertical="center" wrapText="1"/>
      <protection hidden="1" locked="0"/>
    </xf>
    <xf numFmtId="0" fontId="68" fillId="36" borderId="10" xfId="0" applyFont="1" applyFill="1" applyBorder="1" applyAlignment="1" applyProtection="1">
      <alignment horizontal="left" vertical="top" wrapText="1"/>
      <protection hidden="1" locked="0"/>
    </xf>
    <xf numFmtId="0" fontId="76" fillId="36" borderId="10" xfId="0" applyFont="1" applyFill="1" applyBorder="1" applyAlignment="1" applyProtection="1">
      <alignment horizontal="center" vertical="top"/>
      <protection hidden="1" locked="0"/>
    </xf>
    <xf numFmtId="0" fontId="76" fillId="33" borderId="0" xfId="0" applyFont="1" applyFill="1" applyAlignment="1" applyProtection="1">
      <alignment horizontal="center" vertical="top"/>
      <protection hidden="1"/>
    </xf>
    <xf numFmtId="0" fontId="71" fillId="33" borderId="0" xfId="0" applyFont="1" applyFill="1" applyBorder="1" applyAlignment="1" applyProtection="1">
      <alignment horizontal="center" vertical="top"/>
      <protection hidden="1" locked="0"/>
    </xf>
    <xf numFmtId="0" fontId="88" fillId="33" borderId="0" xfId="0" applyFont="1" applyFill="1" applyAlignment="1" applyProtection="1">
      <alignment horizontal="center" vertical="top"/>
      <protection hidden="1"/>
    </xf>
    <xf numFmtId="0" fontId="88" fillId="36" borderId="10" xfId="0" applyFont="1" applyFill="1" applyBorder="1" applyAlignment="1" applyProtection="1">
      <alignment horizontal="left" vertical="top" wrapText="1"/>
      <protection hidden="1" locked="0"/>
    </xf>
    <xf numFmtId="0" fontId="89" fillId="36" borderId="13" xfId="0" applyFont="1" applyFill="1" applyBorder="1" applyAlignment="1" applyProtection="1">
      <alignment horizontal="left" vertical="top" wrapText="1"/>
      <protection hidden="1" locked="0"/>
    </xf>
    <xf numFmtId="0" fontId="68" fillId="0" borderId="13" xfId="0" applyFont="1" applyBorder="1" applyAlignment="1" applyProtection="1">
      <alignment horizontal="center" vertical="top"/>
      <protection hidden="1"/>
    </xf>
    <xf numFmtId="0" fontId="72" fillId="0" borderId="0" xfId="0" applyFont="1" applyFill="1" applyAlignment="1" applyProtection="1">
      <alignment horizontal="left" vertical="top"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61" name="Таблица61" displayName="Таблица61" ref="BA80:BD84" comment="" totalsRowShown="0">
  <autoFilter ref="BA80:BD84"/>
  <tableColumns count="4">
    <tableColumn id="1" name="Столбец1"/>
    <tableColumn id="2" name=" Осмотр (обследование)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
    <tableColumn id="3" name="№ п/п"/>
    <tableColumn id="6" name="Стоимость за единицу в бел. рублях"/>
  </tableColumns>
  <tableStyleInfo name="Стиль таблицы 1" showFirstColumn="0" showLastColumn="0" showRowStripes="1" showColumnStripes="0"/>
</table>
</file>

<file path=xl/tables/table2.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H204"/>
  <sheetViews>
    <sheetView tabSelected="1" zoomScale="90" zoomScaleNormal="90" zoomScaleSheetLayoutView="120" zoomScalePageLayoutView="80" workbookViewId="0" topLeftCell="A1">
      <selection activeCell="W6" sqref="W6:AL6"/>
    </sheetView>
  </sheetViews>
  <sheetFormatPr defaultColWidth="2.28125" defaultRowHeight="15"/>
  <cols>
    <col min="1" max="1" width="2.28125" style="25" customWidth="1"/>
    <col min="2" max="2" width="5.57421875" style="25" customWidth="1"/>
    <col min="3" max="10" width="2.28125" style="25" customWidth="1"/>
    <col min="11" max="11" width="5.57421875" style="25" bestFit="1" customWidth="1"/>
    <col min="12" max="12" width="3.28125" style="25" bestFit="1" customWidth="1"/>
    <col min="13" max="14" width="2.28125" style="25" customWidth="1"/>
    <col min="15" max="15" width="2.00390625" style="25" customWidth="1"/>
    <col min="16" max="18" width="2.28125" style="25" customWidth="1"/>
    <col min="19" max="20" width="2.28125" style="30" customWidth="1"/>
    <col min="21" max="22" width="2.28125" style="25" customWidth="1"/>
    <col min="23" max="23" width="1.28515625" style="25" customWidth="1"/>
    <col min="24" max="25" width="2.28125" style="25" customWidth="1"/>
    <col min="26" max="26" width="3.00390625" style="25" customWidth="1"/>
    <col min="27" max="27" width="4.7109375" style="25" customWidth="1"/>
    <col min="28" max="28" width="2.28125" style="25" customWidth="1"/>
    <col min="29" max="29" width="1.421875" style="25" customWidth="1"/>
    <col min="30" max="30" width="2.28125" style="25" customWidth="1"/>
    <col min="31" max="31" width="3.7109375" style="25" customWidth="1"/>
    <col min="32" max="32" width="2.421875" style="25" customWidth="1"/>
    <col min="33" max="33" width="2.28125" style="25" customWidth="1"/>
    <col min="34" max="34" width="1.7109375" style="25" customWidth="1"/>
    <col min="35" max="35" width="4.8515625" style="25" customWidth="1"/>
    <col min="36" max="37" width="3.00390625" style="25" customWidth="1"/>
    <col min="38" max="38" width="2.28125" style="25" customWidth="1"/>
    <col min="39" max="39" width="2.28125" style="28" customWidth="1"/>
    <col min="40" max="47" width="2.28125" style="25" customWidth="1"/>
    <col min="48" max="48" width="0.71875" style="25" customWidth="1"/>
    <col min="49" max="50" width="2.28125" style="25" customWidth="1"/>
    <col min="51" max="51" width="2.7109375" style="25" customWidth="1"/>
    <col min="52" max="52" width="2.28125" style="25" hidden="1" customWidth="1"/>
    <col min="53" max="60" width="28.421875" style="25" hidden="1" customWidth="1"/>
    <col min="61" max="61" width="2.421875" style="25" hidden="1" customWidth="1"/>
    <col min="62" max="65" width="2.421875" style="25" customWidth="1"/>
    <col min="66" max="16384" width="2.28125" style="25" customWidth="1"/>
  </cols>
  <sheetData>
    <row r="1" spans="1:60" ht="68.25" customHeight="1" thickBot="1">
      <c r="A1" s="231" t="s">
        <v>244</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42"/>
      <c r="AO1" s="42"/>
      <c r="AP1" s="42"/>
      <c r="AQ1" s="42"/>
      <c r="AR1" s="42"/>
      <c r="AS1" s="42"/>
      <c r="AT1" s="42"/>
      <c r="AU1" s="42"/>
      <c r="AV1" s="42"/>
      <c r="AW1" s="42"/>
      <c r="AX1" s="42"/>
      <c r="AY1" s="42"/>
      <c r="AZ1" s="42"/>
      <c r="BA1" s="97" t="s">
        <v>90</v>
      </c>
      <c r="BB1" s="97" t="s">
        <v>91</v>
      </c>
      <c r="BC1" s="97" t="s">
        <v>92</v>
      </c>
      <c r="BD1" s="98" t="s">
        <v>93</v>
      </c>
      <c r="BE1" s="97" t="s">
        <v>94</v>
      </c>
      <c r="BF1" s="97" t="s">
        <v>95</v>
      </c>
      <c r="BG1" s="97" t="s">
        <v>96</v>
      </c>
      <c r="BH1" s="97" t="s">
        <v>206</v>
      </c>
    </row>
    <row r="2" spans="1:60" ht="257.25" customHeight="1">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51"/>
      <c r="AO2" s="51"/>
      <c r="AP2" s="51"/>
      <c r="AQ2" s="51"/>
      <c r="AR2" s="51"/>
      <c r="AS2" s="51"/>
      <c r="AT2" s="51"/>
      <c r="AU2" s="51"/>
      <c r="AV2" s="51"/>
      <c r="AW2" s="51"/>
      <c r="AX2" s="51"/>
      <c r="AY2" s="51"/>
      <c r="AZ2" s="51"/>
      <c r="BA2" s="115" t="s">
        <v>97</v>
      </c>
      <c r="BB2" s="116" t="s">
        <v>98</v>
      </c>
      <c r="BC2" s="117" t="s">
        <v>99</v>
      </c>
      <c r="BD2" s="117" t="s">
        <v>144</v>
      </c>
      <c r="BE2" s="117" t="s">
        <v>249</v>
      </c>
      <c r="BF2" s="117" t="s">
        <v>100</v>
      </c>
      <c r="BG2" s="110" t="s">
        <v>101</v>
      </c>
      <c r="BH2" s="99" t="s">
        <v>102</v>
      </c>
    </row>
    <row r="3" spans="1:60" ht="30"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118" t="s">
        <v>145</v>
      </c>
      <c r="BB3" s="93" t="s">
        <v>98</v>
      </c>
      <c r="BC3" s="94" t="s">
        <v>99</v>
      </c>
      <c r="BD3" s="94" t="s">
        <v>146</v>
      </c>
      <c r="BE3" s="94" t="s">
        <v>250</v>
      </c>
      <c r="BF3" s="94" t="s">
        <v>147</v>
      </c>
      <c r="BG3" s="111" t="s">
        <v>101</v>
      </c>
      <c r="BH3" s="58" t="s">
        <v>102</v>
      </c>
    </row>
    <row r="4" spans="1:60" ht="19.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119" t="s">
        <v>103</v>
      </c>
      <c r="BB4" s="56" t="s">
        <v>98</v>
      </c>
      <c r="BC4" s="95" t="s">
        <v>99</v>
      </c>
      <c r="BD4" s="95" t="s">
        <v>148</v>
      </c>
      <c r="BE4" s="95" t="s">
        <v>251</v>
      </c>
      <c r="BF4" s="95" t="s">
        <v>149</v>
      </c>
      <c r="BG4" s="112" t="s">
        <v>101</v>
      </c>
      <c r="BH4" s="57" t="s">
        <v>102</v>
      </c>
    </row>
    <row r="5" spans="1:60" s="36" customFormat="1" ht="18" customHeight="1">
      <c r="A5" s="42"/>
      <c r="B5" s="42"/>
      <c r="C5" s="42"/>
      <c r="D5" s="42"/>
      <c r="E5" s="42"/>
      <c r="F5" s="42"/>
      <c r="G5" s="42"/>
      <c r="H5" s="42"/>
      <c r="I5" s="42"/>
      <c r="J5" s="42"/>
      <c r="K5" s="42"/>
      <c r="L5" s="42"/>
      <c r="M5" s="42"/>
      <c r="N5" s="42"/>
      <c r="O5" s="42"/>
      <c r="P5" s="42"/>
      <c r="Q5" s="42"/>
      <c r="R5" s="42"/>
      <c r="S5" s="42"/>
      <c r="T5" s="42"/>
      <c r="U5" s="42"/>
      <c r="V5" s="42"/>
      <c r="W5" s="232" t="s">
        <v>77</v>
      </c>
      <c r="X5" s="232"/>
      <c r="Y5" s="232"/>
      <c r="Z5" s="232"/>
      <c r="AA5" s="232"/>
      <c r="AB5" s="232"/>
      <c r="AC5" s="232"/>
      <c r="AD5" s="232"/>
      <c r="AE5" s="232"/>
      <c r="AF5" s="232"/>
      <c r="AG5" s="232"/>
      <c r="AH5" s="232"/>
      <c r="AI5" s="232"/>
      <c r="AJ5" s="232"/>
      <c r="AK5" s="232"/>
      <c r="AL5" s="42"/>
      <c r="AM5" s="42"/>
      <c r="AN5" s="42"/>
      <c r="AO5" s="42"/>
      <c r="AP5" s="42"/>
      <c r="AQ5" s="42"/>
      <c r="AR5" s="42"/>
      <c r="AS5" s="42"/>
      <c r="AT5" s="42"/>
      <c r="AU5" s="42"/>
      <c r="AV5" s="42"/>
      <c r="AW5" s="42"/>
      <c r="AX5" s="42"/>
      <c r="AY5" s="42"/>
      <c r="AZ5" s="42"/>
      <c r="BA5" s="118" t="s">
        <v>104</v>
      </c>
      <c r="BB5" s="94" t="s">
        <v>105</v>
      </c>
      <c r="BC5" s="94" t="s">
        <v>106</v>
      </c>
      <c r="BD5" s="94" t="s">
        <v>150</v>
      </c>
      <c r="BE5" s="94" t="s">
        <v>252</v>
      </c>
      <c r="BF5" s="94" t="s">
        <v>107</v>
      </c>
      <c r="BG5" s="111" t="s">
        <v>108</v>
      </c>
      <c r="BH5" s="58" t="s">
        <v>109</v>
      </c>
    </row>
    <row r="6" spans="1:60" s="36" customFormat="1" ht="20.25" customHeight="1">
      <c r="A6" s="42"/>
      <c r="B6" s="42"/>
      <c r="C6" s="42"/>
      <c r="D6" s="42"/>
      <c r="E6" s="42"/>
      <c r="F6" s="42"/>
      <c r="G6" s="42"/>
      <c r="H6" s="42"/>
      <c r="I6" s="42"/>
      <c r="J6" s="42"/>
      <c r="K6" s="42"/>
      <c r="L6" s="42"/>
      <c r="M6" s="42"/>
      <c r="N6" s="42"/>
      <c r="O6" s="42"/>
      <c r="P6" s="42"/>
      <c r="Q6" s="42"/>
      <c r="R6" s="42"/>
      <c r="S6" s="42"/>
      <c r="T6" s="42"/>
      <c r="U6" s="42"/>
      <c r="V6" s="42"/>
      <c r="W6" s="233" t="s">
        <v>151</v>
      </c>
      <c r="X6" s="233"/>
      <c r="Y6" s="233"/>
      <c r="Z6" s="233"/>
      <c r="AA6" s="233"/>
      <c r="AB6" s="233"/>
      <c r="AC6" s="233"/>
      <c r="AD6" s="233"/>
      <c r="AE6" s="233"/>
      <c r="AF6" s="233"/>
      <c r="AG6" s="233"/>
      <c r="AH6" s="233"/>
      <c r="AI6" s="233"/>
      <c r="AJ6" s="233"/>
      <c r="AK6" s="233"/>
      <c r="AL6" s="233"/>
      <c r="AM6" s="42"/>
      <c r="AN6" s="42"/>
      <c r="AO6" s="42"/>
      <c r="AP6" s="42"/>
      <c r="AQ6" s="42"/>
      <c r="AR6" s="42"/>
      <c r="AS6" s="42"/>
      <c r="AT6" s="42"/>
      <c r="AU6" s="42"/>
      <c r="AV6" s="42"/>
      <c r="AW6" s="42"/>
      <c r="AX6" s="42"/>
      <c r="AY6" s="42"/>
      <c r="AZ6" s="42"/>
      <c r="BA6" s="119" t="s">
        <v>151</v>
      </c>
      <c r="BB6" s="95" t="s">
        <v>105</v>
      </c>
      <c r="BC6" s="95" t="s">
        <v>106</v>
      </c>
      <c r="BD6" s="95" t="s">
        <v>152</v>
      </c>
      <c r="BE6" s="95" t="s">
        <v>253</v>
      </c>
      <c r="BF6" s="95" t="s">
        <v>153</v>
      </c>
      <c r="BG6" s="112" t="s">
        <v>108</v>
      </c>
      <c r="BH6" s="57" t="s">
        <v>109</v>
      </c>
    </row>
    <row r="7" spans="1:60" s="36" customFormat="1" ht="20.25" customHeight="1">
      <c r="A7" s="42"/>
      <c r="B7" s="42"/>
      <c r="C7" s="42"/>
      <c r="D7" s="42"/>
      <c r="E7" s="42"/>
      <c r="F7" s="42"/>
      <c r="G7" s="42"/>
      <c r="H7" s="42"/>
      <c r="I7" s="42"/>
      <c r="J7" s="42"/>
      <c r="K7" s="42"/>
      <c r="L7" s="42"/>
      <c r="M7" s="42"/>
      <c r="N7" s="42"/>
      <c r="O7" s="42"/>
      <c r="P7" s="42"/>
      <c r="Q7" s="42"/>
      <c r="R7" s="42"/>
      <c r="S7" s="42"/>
      <c r="T7" s="42"/>
      <c r="U7" s="42"/>
      <c r="V7" s="42"/>
      <c r="W7" s="52" t="s">
        <v>71</v>
      </c>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118" t="s">
        <v>110</v>
      </c>
      <c r="BB7" s="94" t="s">
        <v>105</v>
      </c>
      <c r="BC7" s="94" t="s">
        <v>106</v>
      </c>
      <c r="BD7" s="94" t="s">
        <v>154</v>
      </c>
      <c r="BE7" s="94" t="s">
        <v>254</v>
      </c>
      <c r="BF7" s="94" t="s">
        <v>155</v>
      </c>
      <c r="BG7" s="111" t="s">
        <v>108</v>
      </c>
      <c r="BH7" s="58" t="s">
        <v>109</v>
      </c>
    </row>
    <row r="8" spans="1:60" s="36" customFormat="1" ht="21.75" customHeight="1">
      <c r="A8" s="42"/>
      <c r="B8" s="42"/>
      <c r="C8" s="42"/>
      <c r="D8" s="42"/>
      <c r="E8" s="42"/>
      <c r="F8" s="42"/>
      <c r="G8" s="42"/>
      <c r="H8" s="42"/>
      <c r="I8" s="42"/>
      <c r="J8" s="42"/>
      <c r="K8" s="42"/>
      <c r="L8" s="42"/>
      <c r="M8" s="42"/>
      <c r="N8" s="245" t="s">
        <v>67</v>
      </c>
      <c r="O8" s="245"/>
      <c r="P8" s="245"/>
      <c r="Q8" s="245"/>
      <c r="R8" s="245"/>
      <c r="S8" s="24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119" t="s">
        <v>156</v>
      </c>
      <c r="BB8" s="95" t="s">
        <v>105</v>
      </c>
      <c r="BC8" s="95" t="s">
        <v>106</v>
      </c>
      <c r="BD8" s="95" t="s">
        <v>157</v>
      </c>
      <c r="BE8" s="95" t="s">
        <v>255</v>
      </c>
      <c r="BF8" s="95" t="s">
        <v>158</v>
      </c>
      <c r="BG8" s="112" t="s">
        <v>159</v>
      </c>
      <c r="BH8" s="57" t="s">
        <v>160</v>
      </c>
    </row>
    <row r="9" spans="1:60" s="36" customFormat="1" ht="78.75" customHeight="1">
      <c r="A9" s="42"/>
      <c r="B9" s="122" t="s">
        <v>241</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42"/>
      <c r="AN9" s="42"/>
      <c r="AO9" s="42"/>
      <c r="AP9" s="42"/>
      <c r="AQ9" s="42"/>
      <c r="AR9" s="42"/>
      <c r="AS9" s="42"/>
      <c r="AT9" s="42"/>
      <c r="AU9" s="42"/>
      <c r="AV9" s="42"/>
      <c r="AW9" s="42"/>
      <c r="AX9" s="42"/>
      <c r="AY9" s="42"/>
      <c r="AZ9" s="42"/>
      <c r="BA9" s="118" t="s">
        <v>161</v>
      </c>
      <c r="BB9" s="94" t="s">
        <v>105</v>
      </c>
      <c r="BC9" s="94" t="s">
        <v>106</v>
      </c>
      <c r="BD9" s="94" t="s">
        <v>162</v>
      </c>
      <c r="BE9" s="94" t="s">
        <v>256</v>
      </c>
      <c r="BF9" s="94" t="s">
        <v>163</v>
      </c>
      <c r="BG9" s="111" t="s">
        <v>159</v>
      </c>
      <c r="BH9" s="58" t="s">
        <v>160</v>
      </c>
    </row>
    <row r="10" spans="1:60" ht="44.25" customHeight="1">
      <c r="A10" s="51"/>
      <c r="B10" s="246" t="s">
        <v>239</v>
      </c>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51"/>
      <c r="AN10" s="51"/>
      <c r="AO10" s="51"/>
      <c r="AP10" s="51"/>
      <c r="AQ10" s="51"/>
      <c r="AR10" s="51"/>
      <c r="AS10" s="51"/>
      <c r="AT10" s="51"/>
      <c r="AU10" s="51"/>
      <c r="AV10" s="51"/>
      <c r="AW10" s="51"/>
      <c r="AX10" s="51"/>
      <c r="AY10" s="51"/>
      <c r="AZ10" s="51"/>
      <c r="BA10" s="119" t="s">
        <v>111</v>
      </c>
      <c r="BB10" s="95" t="s">
        <v>112</v>
      </c>
      <c r="BC10" s="95" t="s">
        <v>113</v>
      </c>
      <c r="BD10" s="95" t="s">
        <v>164</v>
      </c>
      <c r="BE10" s="95" t="s">
        <v>257</v>
      </c>
      <c r="BF10" s="95" t="s">
        <v>247</v>
      </c>
      <c r="BG10" s="112" t="s">
        <v>114</v>
      </c>
      <c r="BH10" s="66" t="s">
        <v>115</v>
      </c>
    </row>
    <row r="11" spans="1:60" s="36" customFormat="1" ht="10.5" customHeight="1">
      <c r="A11" s="42"/>
      <c r="B11" s="210" t="s">
        <v>242</v>
      </c>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42"/>
      <c r="AN11" s="42"/>
      <c r="AO11" s="42"/>
      <c r="AP11" s="42"/>
      <c r="AQ11" s="42"/>
      <c r="AR11" s="42"/>
      <c r="AS11" s="42"/>
      <c r="AT11" s="42"/>
      <c r="AU11" s="42"/>
      <c r="AV11" s="42"/>
      <c r="AW11" s="42"/>
      <c r="AX11" s="42"/>
      <c r="AY11" s="42"/>
      <c r="AZ11" s="42"/>
      <c r="BA11" s="118" t="s">
        <v>165</v>
      </c>
      <c r="BB11" s="94" t="s">
        <v>112</v>
      </c>
      <c r="BC11" s="94" t="s">
        <v>113</v>
      </c>
      <c r="BD11" s="94" t="s">
        <v>166</v>
      </c>
      <c r="BE11" s="94" t="s">
        <v>258</v>
      </c>
      <c r="BF11" s="94" t="s">
        <v>248</v>
      </c>
      <c r="BG11" s="111" t="s">
        <v>114</v>
      </c>
      <c r="BH11" s="58" t="s">
        <v>115</v>
      </c>
    </row>
    <row r="12" spans="1:60" ht="27.75" customHeight="1">
      <c r="A12" s="51"/>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51"/>
      <c r="AN12" s="51"/>
      <c r="AO12" s="51"/>
      <c r="AP12" s="51"/>
      <c r="AQ12" s="51"/>
      <c r="AR12" s="51"/>
      <c r="AS12" s="51"/>
      <c r="AT12" s="51"/>
      <c r="AU12" s="51"/>
      <c r="AV12" s="51"/>
      <c r="AW12" s="51"/>
      <c r="AX12" s="51"/>
      <c r="AY12" s="51"/>
      <c r="AZ12" s="51"/>
      <c r="BA12" s="119" t="s">
        <v>116</v>
      </c>
      <c r="BB12" s="95" t="s">
        <v>112</v>
      </c>
      <c r="BC12" s="95" t="s">
        <v>113</v>
      </c>
      <c r="BD12" s="95" t="s">
        <v>167</v>
      </c>
      <c r="BE12" s="95" t="s">
        <v>259</v>
      </c>
      <c r="BF12" s="95" t="s">
        <v>168</v>
      </c>
      <c r="BG12" s="112" t="s">
        <v>114</v>
      </c>
      <c r="BH12" s="66" t="s">
        <v>115</v>
      </c>
    </row>
    <row r="13" spans="1:60" s="36" customFormat="1" ht="12.75" customHeight="1">
      <c r="A13" s="42"/>
      <c r="B13" s="237" t="s">
        <v>243</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42"/>
      <c r="AN13" s="42"/>
      <c r="AO13" s="42"/>
      <c r="AP13" s="42"/>
      <c r="AQ13" s="42"/>
      <c r="AR13" s="42"/>
      <c r="AS13" s="42"/>
      <c r="AT13" s="42"/>
      <c r="AU13" s="42"/>
      <c r="AV13" s="42"/>
      <c r="AW13" s="42"/>
      <c r="AX13" s="42"/>
      <c r="AY13" s="42"/>
      <c r="AZ13" s="42"/>
      <c r="BA13" s="118" t="s">
        <v>169</v>
      </c>
      <c r="BB13" s="94" t="s">
        <v>112</v>
      </c>
      <c r="BC13" s="94" t="s">
        <v>113</v>
      </c>
      <c r="BD13" s="94" t="s">
        <v>170</v>
      </c>
      <c r="BE13" s="94" t="s">
        <v>260</v>
      </c>
      <c r="BF13" s="94" t="s">
        <v>171</v>
      </c>
      <c r="BG13" s="111" t="s">
        <v>172</v>
      </c>
      <c r="BH13" s="58" t="s">
        <v>173</v>
      </c>
    </row>
    <row r="14" spans="1:60" s="36" customFormat="1" ht="24.75" customHeight="1">
      <c r="A14" s="42"/>
      <c r="B14" s="243" t="s">
        <v>89</v>
      </c>
      <c r="C14" s="243"/>
      <c r="D14" s="243"/>
      <c r="E14" s="243"/>
      <c r="F14" s="243"/>
      <c r="G14" s="243"/>
      <c r="H14" s="243"/>
      <c r="I14" s="243"/>
      <c r="J14" s="243"/>
      <c r="K14" s="243"/>
      <c r="L14" s="243"/>
      <c r="M14" s="243"/>
      <c r="N14" s="243"/>
      <c r="O14" s="243"/>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42"/>
      <c r="AN14" s="42"/>
      <c r="AO14" s="42"/>
      <c r="AP14" s="42"/>
      <c r="AQ14" s="42"/>
      <c r="AR14" s="42"/>
      <c r="AS14" s="42"/>
      <c r="AT14" s="42"/>
      <c r="AU14" s="42"/>
      <c r="AV14" s="42"/>
      <c r="AW14" s="42"/>
      <c r="AX14" s="42"/>
      <c r="AY14" s="42"/>
      <c r="AZ14" s="42"/>
      <c r="BA14" s="119" t="s">
        <v>174</v>
      </c>
      <c r="BB14" s="95" t="s">
        <v>112</v>
      </c>
      <c r="BC14" s="95" t="s">
        <v>112</v>
      </c>
      <c r="BD14" s="95" t="s">
        <v>175</v>
      </c>
      <c r="BE14" s="95" t="s">
        <v>261</v>
      </c>
      <c r="BF14" s="95" t="s">
        <v>176</v>
      </c>
      <c r="BG14" s="113" t="s">
        <v>172</v>
      </c>
      <c r="BH14" s="57" t="s">
        <v>173</v>
      </c>
    </row>
    <row r="15" spans="1:60" s="36" customFormat="1" ht="21.75" customHeight="1">
      <c r="A15" s="42"/>
      <c r="B15" s="125" t="s">
        <v>227</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42"/>
      <c r="AN15" s="42"/>
      <c r="AO15" s="42"/>
      <c r="AP15" s="42"/>
      <c r="AQ15" s="42"/>
      <c r="AR15" s="42"/>
      <c r="AS15" s="42"/>
      <c r="AT15" s="42"/>
      <c r="AU15" s="42"/>
      <c r="AV15" s="42"/>
      <c r="AW15" s="42"/>
      <c r="AX15" s="42"/>
      <c r="AY15" s="42"/>
      <c r="AZ15" s="42"/>
      <c r="BA15" s="118" t="s">
        <v>117</v>
      </c>
      <c r="BB15" s="94" t="s">
        <v>118</v>
      </c>
      <c r="BC15" s="94" t="s">
        <v>119</v>
      </c>
      <c r="BD15" s="94" t="s">
        <v>177</v>
      </c>
      <c r="BE15" s="94" t="s">
        <v>262</v>
      </c>
      <c r="BF15" s="94" t="s">
        <v>120</v>
      </c>
      <c r="BG15" s="111" t="s">
        <v>121</v>
      </c>
      <c r="BH15" s="58" t="s">
        <v>122</v>
      </c>
    </row>
    <row r="16" spans="1:60" s="36" customFormat="1" ht="21.75" customHeight="1">
      <c r="A16" s="42"/>
      <c r="B16" s="248">
        <v>1</v>
      </c>
      <c r="C16" s="248"/>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42"/>
      <c r="AN16" s="42"/>
      <c r="AO16" s="42"/>
      <c r="AP16" s="42"/>
      <c r="AQ16" s="42"/>
      <c r="AR16" s="42"/>
      <c r="AS16" s="42"/>
      <c r="AT16" s="42"/>
      <c r="AU16" s="42"/>
      <c r="AV16" s="42"/>
      <c r="AW16" s="42"/>
      <c r="AX16" s="42"/>
      <c r="AY16" s="42"/>
      <c r="AZ16" s="42"/>
      <c r="BA16" s="119" t="s">
        <v>123</v>
      </c>
      <c r="BB16" s="95" t="s">
        <v>118</v>
      </c>
      <c r="BC16" s="95" t="s">
        <v>119</v>
      </c>
      <c r="BD16" s="95" t="s">
        <v>178</v>
      </c>
      <c r="BE16" s="95" t="s">
        <v>263</v>
      </c>
      <c r="BF16" s="95" t="s">
        <v>179</v>
      </c>
      <c r="BG16" s="112" t="s">
        <v>121</v>
      </c>
      <c r="BH16" s="66" t="s">
        <v>122</v>
      </c>
    </row>
    <row r="17" spans="1:60" s="36" customFormat="1" ht="21.75" customHeight="1">
      <c r="A17" s="42"/>
      <c r="B17" s="248">
        <v>2</v>
      </c>
      <c r="C17" s="248"/>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42"/>
      <c r="AN17" s="42"/>
      <c r="AO17" s="42"/>
      <c r="AP17" s="42"/>
      <c r="AQ17" s="42"/>
      <c r="AR17" s="42"/>
      <c r="AS17" s="42"/>
      <c r="AT17" s="42"/>
      <c r="AU17" s="42"/>
      <c r="AV17" s="42"/>
      <c r="AW17" s="42"/>
      <c r="AX17" s="42"/>
      <c r="AY17" s="42"/>
      <c r="AZ17" s="42"/>
      <c r="BA17" s="118" t="s">
        <v>124</v>
      </c>
      <c r="BB17" s="94" t="s">
        <v>118</v>
      </c>
      <c r="BC17" s="94" t="s">
        <v>119</v>
      </c>
      <c r="BD17" s="94" t="s">
        <v>180</v>
      </c>
      <c r="BE17" s="94" t="s">
        <v>264</v>
      </c>
      <c r="BF17" s="94" t="s">
        <v>181</v>
      </c>
      <c r="BG17" s="111" t="s">
        <v>121</v>
      </c>
      <c r="BH17" s="71" t="s">
        <v>122</v>
      </c>
    </row>
    <row r="18" spans="1:60" s="36" customFormat="1" ht="21.75" customHeight="1">
      <c r="A18" s="42"/>
      <c r="B18" s="248">
        <v>3</v>
      </c>
      <c r="C18" s="248"/>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42"/>
      <c r="AN18" s="42"/>
      <c r="AO18" s="42"/>
      <c r="AP18" s="42"/>
      <c r="AQ18" s="42"/>
      <c r="AR18" s="42"/>
      <c r="AS18" s="42"/>
      <c r="AT18" s="42"/>
      <c r="AU18" s="42"/>
      <c r="AV18" s="42"/>
      <c r="AW18" s="42"/>
      <c r="AX18" s="42"/>
      <c r="AY18" s="42"/>
      <c r="AZ18" s="42"/>
      <c r="BA18" s="119" t="s">
        <v>72</v>
      </c>
      <c r="BB18" s="95" t="s">
        <v>125</v>
      </c>
      <c r="BC18" s="95" t="s">
        <v>126</v>
      </c>
      <c r="BD18" s="95" t="s">
        <v>182</v>
      </c>
      <c r="BE18" s="95" t="s">
        <v>265</v>
      </c>
      <c r="BF18" s="95" t="s">
        <v>183</v>
      </c>
      <c r="BG18" s="112" t="s">
        <v>23</v>
      </c>
      <c r="BH18" s="66" t="s">
        <v>127</v>
      </c>
    </row>
    <row r="19" spans="1:60" s="36" customFormat="1" ht="21.75" customHeight="1">
      <c r="A19" s="42"/>
      <c r="B19" s="248">
        <v>4</v>
      </c>
      <c r="C19" s="248"/>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42"/>
      <c r="AN19" s="42"/>
      <c r="AO19" s="42"/>
      <c r="AP19" s="42"/>
      <c r="AQ19" s="42"/>
      <c r="AR19" s="42"/>
      <c r="AS19" s="42"/>
      <c r="AT19" s="42"/>
      <c r="AU19" s="42"/>
      <c r="AV19" s="42"/>
      <c r="AW19" s="42"/>
      <c r="AX19" s="42"/>
      <c r="AY19" s="42"/>
      <c r="AZ19" s="42"/>
      <c r="BA19" s="118" t="s">
        <v>128</v>
      </c>
      <c r="BB19" s="94" t="s">
        <v>125</v>
      </c>
      <c r="BC19" s="94" t="s">
        <v>126</v>
      </c>
      <c r="BD19" s="94" t="s">
        <v>184</v>
      </c>
      <c r="BE19" s="94" t="s">
        <v>266</v>
      </c>
      <c r="BF19" s="94" t="s">
        <v>129</v>
      </c>
      <c r="BG19" s="111" t="s">
        <v>23</v>
      </c>
      <c r="BH19" s="71" t="s">
        <v>127</v>
      </c>
    </row>
    <row r="20" spans="1:60" s="36" customFormat="1" ht="21.75" customHeight="1">
      <c r="A20" s="42"/>
      <c r="B20" s="248">
        <v>5</v>
      </c>
      <c r="C20" s="248"/>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42"/>
      <c r="AN20" s="42"/>
      <c r="AO20" s="42"/>
      <c r="AP20" s="42"/>
      <c r="AQ20" s="42"/>
      <c r="AR20" s="42"/>
      <c r="AS20" s="42"/>
      <c r="AT20" s="42"/>
      <c r="AU20" s="42"/>
      <c r="AV20" s="42"/>
      <c r="AW20" s="42"/>
      <c r="AX20" s="42"/>
      <c r="AY20" s="42"/>
      <c r="AZ20" s="42"/>
      <c r="BA20" s="119" t="s">
        <v>130</v>
      </c>
      <c r="BB20" s="95" t="s">
        <v>125</v>
      </c>
      <c r="BC20" s="95" t="s">
        <v>126</v>
      </c>
      <c r="BD20" s="95" t="s">
        <v>267</v>
      </c>
      <c r="BE20" s="95" t="s">
        <v>268</v>
      </c>
      <c r="BF20" s="95" t="s">
        <v>269</v>
      </c>
      <c r="BG20" s="112" t="s">
        <v>23</v>
      </c>
      <c r="BH20" s="66" t="s">
        <v>127</v>
      </c>
    </row>
    <row r="21" spans="1:60" ht="22.5" customHeight="1">
      <c r="A21" s="51"/>
      <c r="B21" s="248">
        <v>6</v>
      </c>
      <c r="C21" s="248"/>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51"/>
      <c r="AN21" s="51"/>
      <c r="AO21" s="51"/>
      <c r="AP21" s="51"/>
      <c r="AQ21" s="51"/>
      <c r="AR21" s="51"/>
      <c r="AS21" s="51"/>
      <c r="AT21" s="51"/>
      <c r="AU21" s="51"/>
      <c r="AV21" s="51"/>
      <c r="AW21" s="51"/>
      <c r="AX21" s="51"/>
      <c r="AY21" s="51"/>
      <c r="AZ21" s="51"/>
      <c r="BA21" s="118" t="s">
        <v>131</v>
      </c>
      <c r="BB21" s="94" t="s">
        <v>132</v>
      </c>
      <c r="BC21" s="94" t="s">
        <v>133</v>
      </c>
      <c r="BD21" s="94" t="s">
        <v>185</v>
      </c>
      <c r="BE21" s="94" t="s">
        <v>270</v>
      </c>
      <c r="BF21" s="94" t="s">
        <v>186</v>
      </c>
      <c r="BG21" s="111" t="s">
        <v>23</v>
      </c>
      <c r="BH21" s="58" t="s">
        <v>134</v>
      </c>
    </row>
    <row r="22" spans="1:60" ht="22.5" customHeight="1">
      <c r="A22" s="51"/>
      <c r="B22" s="248">
        <v>7</v>
      </c>
      <c r="C22" s="248"/>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51"/>
      <c r="AN22" s="51"/>
      <c r="AO22" s="51"/>
      <c r="AP22" s="51"/>
      <c r="AQ22" s="51"/>
      <c r="AR22" s="51"/>
      <c r="AS22" s="51"/>
      <c r="AT22" s="51"/>
      <c r="AU22" s="51"/>
      <c r="AV22" s="51"/>
      <c r="AW22" s="51"/>
      <c r="AX22" s="51"/>
      <c r="AY22" s="51"/>
      <c r="AZ22" s="51"/>
      <c r="BA22" s="119" t="s">
        <v>135</v>
      </c>
      <c r="BB22" s="95" t="s">
        <v>132</v>
      </c>
      <c r="BC22" s="95" t="s">
        <v>133</v>
      </c>
      <c r="BD22" s="95" t="s">
        <v>187</v>
      </c>
      <c r="BE22" s="95" t="s">
        <v>271</v>
      </c>
      <c r="BF22" s="95" t="s">
        <v>188</v>
      </c>
      <c r="BG22" s="112" t="s">
        <v>23</v>
      </c>
      <c r="BH22" s="66" t="s">
        <v>134</v>
      </c>
    </row>
    <row r="23" spans="1:60" ht="22.5" customHeight="1">
      <c r="A23" s="51"/>
      <c r="B23" s="248">
        <v>8</v>
      </c>
      <c r="C23" s="248"/>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51"/>
      <c r="AN23" s="51"/>
      <c r="AO23" s="51"/>
      <c r="AP23" s="51"/>
      <c r="AQ23" s="51"/>
      <c r="AR23" s="51"/>
      <c r="AS23" s="51"/>
      <c r="AT23" s="51"/>
      <c r="AU23" s="51"/>
      <c r="AV23" s="51"/>
      <c r="AW23" s="51"/>
      <c r="AX23" s="51"/>
      <c r="AY23" s="51"/>
      <c r="AZ23" s="51"/>
      <c r="BA23" s="118" t="s">
        <v>136</v>
      </c>
      <c r="BB23" s="96" t="s">
        <v>189</v>
      </c>
      <c r="BC23" s="94" t="s">
        <v>190</v>
      </c>
      <c r="BD23" s="94" t="s">
        <v>191</v>
      </c>
      <c r="BE23" s="94" t="s">
        <v>272</v>
      </c>
      <c r="BF23" s="94" t="s">
        <v>137</v>
      </c>
      <c r="BG23" s="111" t="s">
        <v>138</v>
      </c>
      <c r="BH23" s="58" t="s">
        <v>134</v>
      </c>
    </row>
    <row r="24" spans="1:60" ht="22.5" customHeight="1">
      <c r="A24" s="51"/>
      <c r="B24" s="248">
        <v>9</v>
      </c>
      <c r="C24" s="248"/>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51"/>
      <c r="AN24" s="51"/>
      <c r="AO24" s="51"/>
      <c r="AP24" s="51"/>
      <c r="AQ24" s="51"/>
      <c r="AR24" s="51"/>
      <c r="AS24" s="51"/>
      <c r="AT24" s="51"/>
      <c r="AU24" s="51"/>
      <c r="AV24" s="51"/>
      <c r="AW24" s="51"/>
      <c r="AX24" s="51"/>
      <c r="AY24" s="51"/>
      <c r="AZ24" s="51"/>
      <c r="BA24" s="119" t="s">
        <v>140</v>
      </c>
      <c r="BB24" s="95" t="s">
        <v>273</v>
      </c>
      <c r="BC24" s="95" t="s">
        <v>190</v>
      </c>
      <c r="BD24" s="95" t="s">
        <v>192</v>
      </c>
      <c r="BE24" s="95" t="s">
        <v>274</v>
      </c>
      <c r="BF24" s="95" t="s">
        <v>193</v>
      </c>
      <c r="BG24" s="112" t="s">
        <v>138</v>
      </c>
      <c r="BH24" s="58" t="s">
        <v>139</v>
      </c>
    </row>
    <row r="25" spans="1:60" ht="22.5" customHeight="1">
      <c r="A25" s="51"/>
      <c r="B25" s="248">
        <v>10</v>
      </c>
      <c r="C25" s="248"/>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51"/>
      <c r="AN25" s="51"/>
      <c r="AO25" s="51"/>
      <c r="AP25" s="51"/>
      <c r="AQ25" s="51"/>
      <c r="AR25" s="51"/>
      <c r="AS25" s="51"/>
      <c r="AT25" s="51"/>
      <c r="AU25" s="51"/>
      <c r="AV25" s="51"/>
      <c r="AW25" s="51"/>
      <c r="AX25" s="51"/>
      <c r="AY25" s="51"/>
      <c r="AZ25" s="51"/>
      <c r="BA25" s="118" t="s">
        <v>141</v>
      </c>
      <c r="BB25" s="94" t="s">
        <v>273</v>
      </c>
      <c r="BC25" s="94" t="s">
        <v>190</v>
      </c>
      <c r="BD25" s="94" t="s">
        <v>194</v>
      </c>
      <c r="BE25" s="94" t="s">
        <v>275</v>
      </c>
      <c r="BF25" s="94" t="s">
        <v>195</v>
      </c>
      <c r="BG25" s="111" t="s">
        <v>138</v>
      </c>
      <c r="BH25" s="57" t="s">
        <v>139</v>
      </c>
    </row>
    <row r="26" spans="1:60" s="36" customFormat="1" ht="17.25" customHeight="1">
      <c r="A26" s="42"/>
      <c r="B26" s="125" t="s">
        <v>84</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42"/>
      <c r="AN26" s="42"/>
      <c r="AO26" s="42"/>
      <c r="AP26" s="42"/>
      <c r="AQ26" s="42"/>
      <c r="AR26" s="42"/>
      <c r="AS26" s="42"/>
      <c r="AT26" s="42"/>
      <c r="AU26" s="42"/>
      <c r="AV26" s="42"/>
      <c r="AW26" s="42"/>
      <c r="AX26" s="42"/>
      <c r="AY26" s="42"/>
      <c r="AZ26" s="42"/>
      <c r="BA26" s="119" t="s">
        <v>196</v>
      </c>
      <c r="BB26" s="95" t="s">
        <v>197</v>
      </c>
      <c r="BC26" s="95" t="s">
        <v>198</v>
      </c>
      <c r="BD26" s="95" t="s">
        <v>199</v>
      </c>
      <c r="BE26" s="95" t="s">
        <v>276</v>
      </c>
      <c r="BF26" s="95" t="s">
        <v>200</v>
      </c>
      <c r="BG26" s="112" t="s">
        <v>201</v>
      </c>
      <c r="BH26" s="71" t="s">
        <v>139</v>
      </c>
    </row>
    <row r="27" spans="1:60" ht="25.5" customHeight="1" thickBot="1">
      <c r="A27" s="51"/>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51"/>
      <c r="AN27" s="51"/>
      <c r="AO27" s="51"/>
      <c r="AP27" s="51"/>
      <c r="AQ27" s="51"/>
      <c r="AR27" s="51"/>
      <c r="AS27" s="51"/>
      <c r="AT27" s="51"/>
      <c r="AU27" s="51"/>
      <c r="AV27" s="51"/>
      <c r="AW27" s="51"/>
      <c r="AX27" s="51"/>
      <c r="AY27" s="51"/>
      <c r="AZ27" s="51"/>
      <c r="BA27" s="120" t="s">
        <v>203</v>
      </c>
      <c r="BB27" s="121" t="s">
        <v>197</v>
      </c>
      <c r="BC27" s="121" t="s">
        <v>198</v>
      </c>
      <c r="BD27" s="121" t="s">
        <v>204</v>
      </c>
      <c r="BE27" s="121" t="s">
        <v>277</v>
      </c>
      <c r="BF27" s="121" t="s">
        <v>205</v>
      </c>
      <c r="BG27" s="114" t="s">
        <v>201</v>
      </c>
      <c r="BH27" s="66" t="s">
        <v>202</v>
      </c>
    </row>
    <row r="28" spans="1:60" ht="12.75" customHeight="1">
      <c r="A28" s="51"/>
      <c r="B28" s="244" t="s">
        <v>237</v>
      </c>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42"/>
      <c r="AN28" s="51"/>
      <c r="AO28" s="51"/>
      <c r="AP28" s="51"/>
      <c r="AQ28" s="51"/>
      <c r="AR28" s="51"/>
      <c r="AS28" s="51"/>
      <c r="AT28" s="51"/>
      <c r="AU28" s="51"/>
      <c r="AV28" s="51"/>
      <c r="AW28" s="51"/>
      <c r="AX28" s="51"/>
      <c r="AY28" s="51"/>
      <c r="AZ28" s="51"/>
      <c r="BA28" s="107"/>
      <c r="BB28" s="108"/>
      <c r="BC28" s="108"/>
      <c r="BD28" s="108"/>
      <c r="BE28" s="109"/>
      <c r="BF28" s="108"/>
      <c r="BG28" s="108"/>
      <c r="BH28" s="108"/>
    </row>
    <row r="29" spans="1:52" s="36" customFormat="1" ht="18.75" customHeight="1">
      <c r="A29" s="42"/>
      <c r="B29" s="234" t="s">
        <v>85</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42"/>
      <c r="AN29" s="42"/>
      <c r="AO29" s="42"/>
      <c r="AP29" s="42"/>
      <c r="AQ29" s="42"/>
      <c r="AR29" s="42"/>
      <c r="AS29" s="42"/>
      <c r="AT29" s="42"/>
      <c r="AU29" s="42"/>
      <c r="AV29" s="42"/>
      <c r="AW29" s="42"/>
      <c r="AX29" s="42"/>
      <c r="AY29" s="42"/>
      <c r="AZ29" s="42"/>
    </row>
    <row r="30" spans="1:52" s="36" customFormat="1" ht="30.75" customHeight="1">
      <c r="A30" s="42"/>
      <c r="B30" s="235" t="s">
        <v>86</v>
      </c>
      <c r="C30" s="235"/>
      <c r="D30" s="235"/>
      <c r="E30" s="235"/>
      <c r="F30" s="235"/>
      <c r="G30" s="235"/>
      <c r="H30" s="235"/>
      <c r="I30" s="235"/>
      <c r="J30" s="235"/>
      <c r="K30" s="235"/>
      <c r="L30" s="235"/>
      <c r="M30" s="235"/>
      <c r="N30" s="235"/>
      <c r="O30" s="212" t="s">
        <v>83</v>
      </c>
      <c r="P30" s="213"/>
      <c r="Q30" s="213"/>
      <c r="R30" s="213"/>
      <c r="S30" s="213"/>
      <c r="T30" s="213"/>
      <c r="U30" s="213"/>
      <c r="V30" s="213"/>
      <c r="W30" s="213"/>
      <c r="X30" s="213"/>
      <c r="Y30" s="213"/>
      <c r="Z30" s="213"/>
      <c r="AA30" s="213"/>
      <c r="AB30" s="214"/>
      <c r="AC30" s="212" t="s">
        <v>232</v>
      </c>
      <c r="AD30" s="213"/>
      <c r="AE30" s="213"/>
      <c r="AF30" s="213"/>
      <c r="AG30" s="213"/>
      <c r="AH30" s="213"/>
      <c r="AI30" s="213"/>
      <c r="AJ30" s="213"/>
      <c r="AK30" s="213"/>
      <c r="AL30" s="214"/>
      <c r="AM30" s="42"/>
      <c r="AN30" s="42"/>
      <c r="AO30" s="42"/>
      <c r="AP30" s="42"/>
      <c r="AQ30" s="42"/>
      <c r="AR30" s="42"/>
      <c r="AS30" s="42"/>
      <c r="AT30" s="42"/>
      <c r="AU30" s="42"/>
      <c r="AV30" s="42"/>
      <c r="AW30" s="42"/>
      <c r="AX30" s="42"/>
      <c r="AY30" s="42"/>
      <c r="AZ30" s="42"/>
    </row>
    <row r="31" spans="1:52" ht="29.25" customHeight="1">
      <c r="A31" s="51"/>
      <c r="B31" s="145"/>
      <c r="C31" s="145"/>
      <c r="D31" s="145"/>
      <c r="E31" s="145"/>
      <c r="F31" s="145"/>
      <c r="G31" s="145"/>
      <c r="H31" s="145"/>
      <c r="I31" s="145"/>
      <c r="J31" s="145"/>
      <c r="K31" s="145"/>
      <c r="L31" s="145"/>
      <c r="M31" s="145"/>
      <c r="N31" s="145"/>
      <c r="O31" s="130"/>
      <c r="P31" s="131"/>
      <c r="Q31" s="131"/>
      <c r="R31" s="131"/>
      <c r="S31" s="131"/>
      <c r="T31" s="131"/>
      <c r="U31" s="131"/>
      <c r="V31" s="131"/>
      <c r="W31" s="131"/>
      <c r="X31" s="131"/>
      <c r="Y31" s="131"/>
      <c r="Z31" s="131"/>
      <c r="AA31" s="131"/>
      <c r="AB31" s="132"/>
      <c r="AC31" s="130"/>
      <c r="AD31" s="131"/>
      <c r="AE31" s="131"/>
      <c r="AF31" s="131"/>
      <c r="AG31" s="131"/>
      <c r="AH31" s="131"/>
      <c r="AI31" s="131"/>
      <c r="AJ31" s="131"/>
      <c r="AK31" s="131"/>
      <c r="AL31" s="132"/>
      <c r="AM31" s="51"/>
      <c r="AN31" s="51"/>
      <c r="AO31" s="51"/>
      <c r="AP31" s="51"/>
      <c r="AQ31" s="51"/>
      <c r="AR31" s="51"/>
      <c r="AS31" s="51"/>
      <c r="AT31" s="51"/>
      <c r="AU31" s="51"/>
      <c r="AV31" s="51"/>
      <c r="AW31" s="51"/>
      <c r="AX31" s="51"/>
      <c r="AY31" s="51"/>
      <c r="AZ31" s="51"/>
    </row>
    <row r="32" spans="1:52" ht="29.25" customHeight="1">
      <c r="A32" s="51"/>
      <c r="B32" s="145"/>
      <c r="C32" s="145"/>
      <c r="D32" s="145"/>
      <c r="E32" s="145"/>
      <c r="F32" s="145"/>
      <c r="G32" s="145"/>
      <c r="H32" s="145"/>
      <c r="I32" s="145"/>
      <c r="J32" s="145"/>
      <c r="K32" s="145"/>
      <c r="L32" s="145"/>
      <c r="M32" s="145"/>
      <c r="N32" s="145"/>
      <c r="O32" s="130"/>
      <c r="P32" s="131"/>
      <c r="Q32" s="131"/>
      <c r="R32" s="131"/>
      <c r="S32" s="131"/>
      <c r="T32" s="131"/>
      <c r="U32" s="131"/>
      <c r="V32" s="131"/>
      <c r="W32" s="131"/>
      <c r="X32" s="131"/>
      <c r="Y32" s="131"/>
      <c r="Z32" s="131"/>
      <c r="AA32" s="131"/>
      <c r="AB32" s="132"/>
      <c r="AC32" s="130"/>
      <c r="AD32" s="131"/>
      <c r="AE32" s="131"/>
      <c r="AF32" s="131"/>
      <c r="AG32" s="131"/>
      <c r="AH32" s="131"/>
      <c r="AI32" s="131"/>
      <c r="AJ32" s="131"/>
      <c r="AK32" s="131"/>
      <c r="AL32" s="132"/>
      <c r="AM32" s="51"/>
      <c r="AN32" s="51"/>
      <c r="AO32" s="51"/>
      <c r="AP32" s="51"/>
      <c r="AQ32" s="51"/>
      <c r="AR32" s="51"/>
      <c r="AS32" s="51"/>
      <c r="AT32" s="51"/>
      <c r="AU32" s="51"/>
      <c r="AV32" s="51"/>
      <c r="AW32" s="51"/>
      <c r="AX32" s="51"/>
      <c r="AY32" s="51"/>
      <c r="AZ32" s="51"/>
    </row>
    <row r="33" spans="1:52" ht="22.5" customHeight="1">
      <c r="A33" s="51"/>
      <c r="B33" s="145"/>
      <c r="C33" s="145"/>
      <c r="D33" s="145"/>
      <c r="E33" s="145"/>
      <c r="F33" s="145"/>
      <c r="G33" s="145"/>
      <c r="H33" s="145"/>
      <c r="I33" s="145"/>
      <c r="J33" s="145"/>
      <c r="K33" s="145"/>
      <c r="L33" s="145"/>
      <c r="M33" s="145"/>
      <c r="N33" s="145"/>
      <c r="O33" s="130"/>
      <c r="P33" s="131"/>
      <c r="Q33" s="131"/>
      <c r="R33" s="131"/>
      <c r="S33" s="131"/>
      <c r="T33" s="131"/>
      <c r="U33" s="131"/>
      <c r="V33" s="131"/>
      <c r="W33" s="131"/>
      <c r="X33" s="131"/>
      <c r="Y33" s="131"/>
      <c r="Z33" s="131"/>
      <c r="AA33" s="131"/>
      <c r="AB33" s="132"/>
      <c r="AC33" s="130"/>
      <c r="AD33" s="131"/>
      <c r="AE33" s="131"/>
      <c r="AF33" s="131"/>
      <c r="AG33" s="131"/>
      <c r="AH33" s="131"/>
      <c r="AI33" s="131"/>
      <c r="AJ33" s="131"/>
      <c r="AK33" s="131"/>
      <c r="AL33" s="132"/>
      <c r="AM33" s="51"/>
      <c r="AN33" s="51"/>
      <c r="AO33" s="51"/>
      <c r="AP33" s="51"/>
      <c r="AQ33" s="51"/>
      <c r="AR33" s="51"/>
      <c r="AS33" s="51"/>
      <c r="AT33" s="51"/>
      <c r="AU33" s="51"/>
      <c r="AV33" s="51"/>
      <c r="AW33" s="51"/>
      <c r="AX33" s="51"/>
      <c r="AY33" s="51"/>
      <c r="AZ33" s="51"/>
    </row>
    <row r="34" spans="1:66" s="53" customFormat="1" ht="5.25"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36"/>
      <c r="BB34" s="36"/>
      <c r="BC34" s="36"/>
      <c r="BD34" s="36"/>
      <c r="BE34" s="36"/>
      <c r="BF34" s="36"/>
      <c r="BG34" s="36"/>
      <c r="BH34" s="36"/>
      <c r="BI34" s="25"/>
      <c r="BJ34" s="42"/>
      <c r="BK34" s="42"/>
      <c r="BL34" s="42"/>
      <c r="BM34" s="42"/>
      <c r="BN34" s="42"/>
    </row>
    <row r="35" spans="1:61" s="36" customFormat="1" ht="22.5" customHeight="1">
      <c r="A35" s="42"/>
      <c r="B35" s="124" t="s">
        <v>142</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3" t="s">
        <v>143</v>
      </c>
      <c r="AC35" s="123"/>
      <c r="AD35" s="123"/>
      <c r="AE35" s="123"/>
      <c r="AF35" s="123"/>
      <c r="AG35" s="123"/>
      <c r="AH35" s="123"/>
      <c r="AI35" s="123"/>
      <c r="AJ35" s="123"/>
      <c r="AK35" s="123"/>
      <c r="AL35" s="123"/>
      <c r="AM35" s="42"/>
      <c r="AN35" s="42"/>
      <c r="AO35" s="42"/>
      <c r="AP35" s="42"/>
      <c r="AQ35" s="42"/>
      <c r="AR35" s="42"/>
      <c r="AS35" s="42"/>
      <c r="AT35" s="42"/>
      <c r="AU35" s="42"/>
      <c r="AV35" s="42"/>
      <c r="AW35" s="42"/>
      <c r="AX35" s="42"/>
      <c r="AY35" s="42"/>
      <c r="AZ35" s="42"/>
      <c r="BA35" s="53"/>
      <c r="BI35" s="25"/>
    </row>
    <row r="36" spans="1:61" s="36" customFormat="1" ht="41.25" customHeight="1">
      <c r="A36" s="42"/>
      <c r="B36" s="227" t="s">
        <v>81</v>
      </c>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8"/>
      <c r="AC36" s="228"/>
      <c r="AD36" s="228"/>
      <c r="AE36" s="228"/>
      <c r="AF36" s="228"/>
      <c r="AG36" s="228"/>
      <c r="AH36" s="228"/>
      <c r="AI36" s="228"/>
      <c r="AJ36" s="228"/>
      <c r="AK36" s="228"/>
      <c r="AL36" s="228"/>
      <c r="AM36" s="42"/>
      <c r="AN36" s="42"/>
      <c r="AO36" s="42"/>
      <c r="AP36" s="42"/>
      <c r="AQ36" s="42"/>
      <c r="AR36" s="42"/>
      <c r="AS36" s="42"/>
      <c r="AT36" s="42"/>
      <c r="AU36" s="42"/>
      <c r="AV36" s="42"/>
      <c r="AW36" s="42"/>
      <c r="AX36" s="42"/>
      <c r="AY36" s="42"/>
      <c r="AZ36" s="42"/>
      <c r="BI36" s="25"/>
    </row>
    <row r="37" spans="1:52" ht="27.75" customHeight="1">
      <c r="A37" s="51"/>
      <c r="B37" s="240" t="s">
        <v>226</v>
      </c>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51"/>
      <c r="AN37" s="51"/>
      <c r="AO37" s="51"/>
      <c r="AP37" s="51"/>
      <c r="AQ37" s="51"/>
      <c r="AR37" s="51"/>
      <c r="AS37" s="51"/>
      <c r="AT37" s="51"/>
      <c r="AU37" s="51"/>
      <c r="AV37" s="51"/>
      <c r="AW37" s="51"/>
      <c r="AX37" s="51"/>
      <c r="AY37" s="51"/>
      <c r="AZ37" s="51"/>
    </row>
    <row r="38" spans="1:61" s="36" customFormat="1" ht="19.5">
      <c r="A38" s="42"/>
      <c r="B38" s="226" t="s">
        <v>78</v>
      </c>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42"/>
      <c r="AN38" s="42"/>
      <c r="AO38" s="42"/>
      <c r="AP38" s="42"/>
      <c r="AQ38" s="42"/>
      <c r="AR38" s="42"/>
      <c r="AS38" s="42"/>
      <c r="AT38" s="42"/>
      <c r="AU38" s="42"/>
      <c r="AV38" s="42"/>
      <c r="AW38" s="42"/>
      <c r="AX38" s="42"/>
      <c r="AY38" s="42"/>
      <c r="AZ38" s="42"/>
      <c r="BI38" s="25"/>
    </row>
    <row r="39" spans="1:52" ht="21.75" customHeight="1">
      <c r="A39" s="51"/>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51"/>
      <c r="AN39" s="51"/>
      <c r="AO39" s="51"/>
      <c r="AP39" s="51"/>
      <c r="AQ39" s="51"/>
      <c r="AR39" s="51"/>
      <c r="AS39" s="51"/>
      <c r="AT39" s="51"/>
      <c r="AU39" s="51"/>
      <c r="AV39" s="51"/>
      <c r="AW39" s="51"/>
      <c r="AX39" s="51"/>
      <c r="AY39" s="51"/>
      <c r="AZ39" s="51"/>
    </row>
    <row r="40" spans="1:61" s="36" customFormat="1" ht="13.5" customHeight="1">
      <c r="A40" s="42"/>
      <c r="B40" s="146" t="s">
        <v>73</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42"/>
      <c r="AN40" s="42"/>
      <c r="AO40" s="42"/>
      <c r="AP40" s="42"/>
      <c r="AQ40" s="42"/>
      <c r="AR40" s="42"/>
      <c r="AS40" s="42"/>
      <c r="AT40" s="42"/>
      <c r="AU40" s="42"/>
      <c r="AV40" s="42"/>
      <c r="AW40" s="42"/>
      <c r="AX40" s="42"/>
      <c r="AY40" s="42"/>
      <c r="AZ40" s="42"/>
      <c r="BI40" s="25"/>
    </row>
    <row r="41" spans="1:53" s="36" customFormat="1" ht="21.75" customHeight="1">
      <c r="A41" s="42"/>
      <c r="B41" s="227" t="s">
        <v>76</v>
      </c>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42"/>
      <c r="AL41" s="42"/>
      <c r="AM41" s="42"/>
      <c r="AN41" s="42"/>
      <c r="AO41" s="42"/>
      <c r="AP41" s="42"/>
      <c r="AQ41" s="42"/>
      <c r="AR41" s="42"/>
      <c r="AS41" s="42"/>
      <c r="AT41" s="42"/>
      <c r="AU41" s="42"/>
      <c r="AV41" s="42"/>
      <c r="AW41" s="42"/>
      <c r="AX41" s="42"/>
      <c r="AY41" s="42"/>
      <c r="AZ41" s="42"/>
      <c r="BA41" s="92" t="s">
        <v>238</v>
      </c>
    </row>
    <row r="42" spans="1:61" ht="21.75" customHeight="1">
      <c r="A42" s="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51"/>
      <c r="AN42" s="51"/>
      <c r="AO42" s="51"/>
      <c r="AP42" s="51"/>
      <c r="AQ42" s="51"/>
      <c r="AR42" s="51"/>
      <c r="AS42" s="51"/>
      <c r="AT42" s="51"/>
      <c r="AU42" s="51"/>
      <c r="AV42" s="51"/>
      <c r="AW42" s="51"/>
      <c r="AX42" s="51"/>
      <c r="AY42" s="51"/>
      <c r="AZ42" s="51"/>
      <c r="BA42" s="92" t="s">
        <v>239</v>
      </c>
      <c r="BI42" s="36"/>
    </row>
    <row r="43" spans="1:61" s="36" customFormat="1" ht="20.25" customHeight="1">
      <c r="A43" s="42"/>
      <c r="B43" s="151" t="s">
        <v>75</v>
      </c>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42"/>
      <c r="AN43" s="42"/>
      <c r="AO43" s="42"/>
      <c r="AP43" s="42"/>
      <c r="AQ43" s="42"/>
      <c r="AR43" s="42"/>
      <c r="AS43" s="42"/>
      <c r="AT43" s="42"/>
      <c r="AU43" s="42"/>
      <c r="AV43" s="42"/>
      <c r="AW43" s="42"/>
      <c r="AX43" s="42"/>
      <c r="AY43" s="42"/>
      <c r="AZ43" s="42"/>
      <c r="BA43" s="92" t="s">
        <v>240</v>
      </c>
      <c r="BI43" s="25"/>
    </row>
    <row r="44" spans="1:61" ht="30.75" customHeight="1">
      <c r="A44" s="51"/>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51"/>
      <c r="AN44" s="51"/>
      <c r="AO44" s="51"/>
      <c r="AP44" s="51"/>
      <c r="AQ44" s="51"/>
      <c r="AR44" s="51"/>
      <c r="AS44" s="51"/>
      <c r="AT44" s="51"/>
      <c r="AU44" s="51"/>
      <c r="AV44" s="51"/>
      <c r="AW44" s="51"/>
      <c r="AX44" s="51"/>
      <c r="AY44" s="51"/>
      <c r="AZ44" s="51"/>
      <c r="BI44" s="36"/>
    </row>
    <row r="45" spans="1:52" s="36" customFormat="1" ht="19.5" customHeight="1">
      <c r="A45" s="42"/>
      <c r="B45" s="146" t="s">
        <v>87</v>
      </c>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42"/>
      <c r="AN45" s="42"/>
      <c r="AO45" s="42"/>
      <c r="AP45" s="42"/>
      <c r="AQ45" s="42"/>
      <c r="AR45" s="42"/>
      <c r="AS45" s="42"/>
      <c r="AT45" s="42"/>
      <c r="AU45" s="42"/>
      <c r="AV45" s="42"/>
      <c r="AW45" s="42"/>
      <c r="AX45" s="42"/>
      <c r="AY45" s="42"/>
      <c r="AZ45" s="42"/>
    </row>
    <row r="46" spans="1:52" s="36" customFormat="1" ht="20.25" customHeight="1">
      <c r="A46" s="42"/>
      <c r="B46" s="141" t="s">
        <v>68</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42"/>
      <c r="AL46" s="42"/>
      <c r="AM46" s="42"/>
      <c r="AN46" s="42"/>
      <c r="AO46" s="42"/>
      <c r="AP46" s="42"/>
      <c r="AQ46" s="42"/>
      <c r="AR46" s="42"/>
      <c r="AS46" s="42"/>
      <c r="AT46" s="42"/>
      <c r="AU46" s="42"/>
      <c r="AV46" s="42"/>
      <c r="AW46" s="42"/>
      <c r="AX46" s="42"/>
      <c r="AY46" s="42"/>
      <c r="AZ46" s="42"/>
    </row>
    <row r="47" spans="1:52" s="36" customFormat="1" ht="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72"/>
      <c r="AN47" s="42"/>
      <c r="AO47" s="42"/>
      <c r="AP47" s="42"/>
      <c r="AQ47" s="42"/>
      <c r="AR47" s="42"/>
      <c r="AS47" s="42"/>
      <c r="AT47" s="42"/>
      <c r="AU47" s="42"/>
      <c r="AV47" s="42"/>
      <c r="AW47" s="42"/>
      <c r="AX47" s="42"/>
      <c r="AY47" s="42"/>
      <c r="AZ47" s="42"/>
    </row>
    <row r="48" spans="1:60" s="36" customFormat="1" ht="19.5">
      <c r="A48" s="42"/>
      <c r="B48" s="143" t="s">
        <v>69</v>
      </c>
      <c r="C48" s="143"/>
      <c r="D48" s="143"/>
      <c r="E48" s="143"/>
      <c r="F48" s="143"/>
      <c r="G48" s="143"/>
      <c r="H48" s="143"/>
      <c r="I48" s="144"/>
      <c r="J48" s="144"/>
      <c r="K48" s="144"/>
      <c r="L48" s="144"/>
      <c r="M48" s="144"/>
      <c r="N48" s="144"/>
      <c r="O48" s="144"/>
      <c r="P48" s="144"/>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42"/>
      <c r="AN48" s="42"/>
      <c r="AO48" s="42"/>
      <c r="AP48" s="42"/>
      <c r="AQ48" s="42"/>
      <c r="AR48" s="42"/>
      <c r="AS48" s="42"/>
      <c r="AT48" s="42"/>
      <c r="AU48" s="42"/>
      <c r="AV48" s="42"/>
      <c r="AW48" s="42"/>
      <c r="AX48" s="42"/>
      <c r="AY48" s="42"/>
      <c r="AZ48" s="42"/>
      <c r="BA48" s="43"/>
      <c r="BB48" s="25"/>
      <c r="BC48" s="25"/>
      <c r="BD48" s="25"/>
      <c r="BE48" s="25"/>
      <c r="BF48" s="25"/>
      <c r="BG48" s="25"/>
      <c r="BH48" s="25"/>
    </row>
    <row r="49" spans="1:53" s="36" customFormat="1" ht="15">
      <c r="A49" s="42"/>
      <c r="B49" s="42"/>
      <c r="C49" s="42"/>
      <c r="D49" s="42"/>
      <c r="E49" s="42"/>
      <c r="F49" s="42"/>
      <c r="G49" s="42"/>
      <c r="H49" s="42"/>
      <c r="I49" s="42"/>
      <c r="J49" s="73" t="s">
        <v>11</v>
      </c>
      <c r="K49" s="42"/>
      <c r="L49" s="42"/>
      <c r="M49" s="42"/>
      <c r="N49" s="42"/>
      <c r="O49" s="42"/>
      <c r="P49" s="42"/>
      <c r="Q49" s="51"/>
      <c r="R49" s="51"/>
      <c r="S49" s="51"/>
      <c r="T49" s="51"/>
      <c r="U49" s="51"/>
      <c r="V49" s="51"/>
      <c r="W49" s="51"/>
      <c r="X49" s="51"/>
      <c r="Y49" s="51"/>
      <c r="Z49" s="51"/>
      <c r="AA49" s="51"/>
      <c r="AB49" s="51"/>
      <c r="AC49" s="51"/>
      <c r="AD49" s="51"/>
      <c r="AE49" s="51"/>
      <c r="AF49" s="51"/>
      <c r="AG49" s="51"/>
      <c r="AH49" s="51"/>
      <c r="AI49" s="51"/>
      <c r="AJ49" s="51"/>
      <c r="AK49" s="51"/>
      <c r="AL49" s="51"/>
      <c r="AM49" s="42"/>
      <c r="AN49" s="42"/>
      <c r="AO49" s="42"/>
      <c r="AP49" s="42"/>
      <c r="AQ49" s="42"/>
      <c r="AR49" s="42"/>
      <c r="AS49" s="42"/>
      <c r="AT49" s="42"/>
      <c r="AU49" s="42"/>
      <c r="AV49" s="42"/>
      <c r="AW49" s="42"/>
      <c r="AX49" s="42"/>
      <c r="AY49" s="42"/>
      <c r="AZ49" s="42"/>
      <c r="BA49" s="53"/>
    </row>
    <row r="50" spans="1:52" s="36" customFormat="1" ht="19.5">
      <c r="A50" s="42"/>
      <c r="B50" s="143" t="s">
        <v>70</v>
      </c>
      <c r="C50" s="143"/>
      <c r="D50" s="143"/>
      <c r="E50" s="143"/>
      <c r="F50" s="143"/>
      <c r="G50" s="143"/>
      <c r="H50" s="143"/>
      <c r="I50" s="144"/>
      <c r="J50" s="144"/>
      <c r="K50" s="144"/>
      <c r="L50" s="144"/>
      <c r="M50" s="144"/>
      <c r="N50" s="144"/>
      <c r="O50" s="144"/>
      <c r="P50" s="144"/>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42"/>
      <c r="AN50" s="42"/>
      <c r="AO50" s="42"/>
      <c r="AP50" s="42"/>
      <c r="AQ50" s="42"/>
      <c r="AR50" s="42"/>
      <c r="AS50" s="42"/>
      <c r="AT50" s="42"/>
      <c r="AU50" s="42"/>
      <c r="AV50" s="42"/>
      <c r="AW50" s="42"/>
      <c r="AX50" s="42"/>
      <c r="AY50" s="42"/>
      <c r="AZ50" s="42"/>
    </row>
    <row r="51" spans="1:60" s="36" customFormat="1" ht="15">
      <c r="A51" s="42"/>
      <c r="B51" s="42"/>
      <c r="C51" s="42"/>
      <c r="D51" s="42"/>
      <c r="E51" s="42"/>
      <c r="F51" s="42"/>
      <c r="G51" s="42"/>
      <c r="H51" s="42"/>
      <c r="I51" s="74"/>
      <c r="J51" s="73" t="s">
        <v>11</v>
      </c>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B51" s="25"/>
      <c r="BC51" s="25"/>
      <c r="BD51" s="25"/>
      <c r="BE51" s="25"/>
      <c r="BF51" s="25"/>
      <c r="BG51" s="25"/>
      <c r="BH51" s="25"/>
    </row>
    <row r="52" spans="1:52" s="36" customFormat="1" ht="15">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row>
    <row r="53" spans="1:52" s="36" customFormat="1" ht="6.75"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row>
    <row r="54" spans="1:52" s="36" customFormat="1" ht="15" customHeight="1">
      <c r="A54" s="75"/>
      <c r="B54" s="75"/>
      <c r="C54" s="75"/>
      <c r="D54" s="75"/>
      <c r="E54" s="75"/>
      <c r="F54" s="75"/>
      <c r="G54" s="75"/>
      <c r="H54" s="75"/>
      <c r="I54" s="75"/>
      <c r="J54" s="75"/>
      <c r="K54" s="75"/>
      <c r="L54" s="75"/>
      <c r="M54" s="75"/>
      <c r="N54" s="75"/>
      <c r="O54" s="75"/>
      <c r="P54" s="139" t="s">
        <v>49</v>
      </c>
      <c r="Q54" s="139"/>
      <c r="R54" s="139"/>
      <c r="S54" s="139"/>
      <c r="T54" s="139"/>
      <c r="U54" s="139"/>
      <c r="V54" s="140" t="s">
        <v>82</v>
      </c>
      <c r="W54" s="140"/>
      <c r="X54" s="140"/>
      <c r="Y54" s="140"/>
      <c r="Z54" s="140"/>
      <c r="AA54" s="140"/>
      <c r="AB54" s="140"/>
      <c r="AC54" s="140"/>
      <c r="AD54" s="76"/>
      <c r="AE54" s="77"/>
      <c r="AF54" s="77"/>
      <c r="AG54" s="77"/>
      <c r="AH54" s="77"/>
      <c r="AI54" s="77"/>
      <c r="AJ54" s="77"/>
      <c r="AK54" s="77"/>
      <c r="AL54" s="77"/>
      <c r="AM54" s="77"/>
      <c r="AN54" s="42"/>
      <c r="AO54" s="42"/>
      <c r="AP54" s="42"/>
      <c r="AQ54" s="42"/>
      <c r="AR54" s="42"/>
      <c r="AS54" s="42"/>
      <c r="AT54" s="42"/>
      <c r="AU54" s="42"/>
      <c r="AV54" s="42"/>
      <c r="AW54" s="42"/>
      <c r="AX54" s="42"/>
      <c r="AY54" s="42"/>
      <c r="AZ54" s="42"/>
    </row>
    <row r="55" spans="1:52" s="36" customFormat="1" ht="12.75" customHeight="1">
      <c r="A55" s="127" t="s">
        <v>207</v>
      </c>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42"/>
      <c r="AO55" s="42"/>
      <c r="AP55" s="42"/>
      <c r="AQ55" s="42"/>
      <c r="AR55" s="42"/>
      <c r="AS55" s="42"/>
      <c r="AT55" s="42"/>
      <c r="AU55" s="42"/>
      <c r="AV55" s="42"/>
      <c r="AW55" s="42"/>
      <c r="AX55" s="42"/>
      <c r="AY55" s="42"/>
      <c r="AZ55" s="42"/>
    </row>
    <row r="56" spans="1:52" s="36" customFormat="1" ht="16.5" customHeight="1">
      <c r="A56" s="136" t="str">
        <f>VLOOKUP(W6,$BA$2:$BG$35,7,0)</f>
        <v>г.Витебск</v>
      </c>
      <c r="B56" s="137"/>
      <c r="C56" s="137"/>
      <c r="D56" s="137"/>
      <c r="E56" s="137"/>
      <c r="F56" s="137"/>
      <c r="G56" s="137"/>
      <c r="H56" s="137"/>
      <c r="I56" s="22"/>
      <c r="J56" s="22"/>
      <c r="K56" s="22"/>
      <c r="L56" s="22"/>
      <c r="M56" s="22"/>
      <c r="N56" s="22"/>
      <c r="O56" s="22"/>
      <c r="P56" s="22"/>
      <c r="Q56" s="22"/>
      <c r="R56" s="22"/>
      <c r="S56" s="22"/>
      <c r="T56" s="22"/>
      <c r="U56" s="22"/>
      <c r="V56" s="22"/>
      <c r="W56" s="22"/>
      <c r="X56" s="22"/>
      <c r="Y56" s="22"/>
      <c r="Z56" s="22"/>
      <c r="AA56" s="78"/>
      <c r="AB56" s="78"/>
      <c r="AC56" s="78"/>
      <c r="AD56" s="134"/>
      <c r="AE56" s="134"/>
      <c r="AF56" s="134"/>
      <c r="AG56" s="134"/>
      <c r="AH56" s="134"/>
      <c r="AI56" s="134"/>
      <c r="AJ56" s="138" t="s">
        <v>63</v>
      </c>
      <c r="AK56" s="138"/>
      <c r="AL56" s="138"/>
      <c r="AM56" s="22"/>
      <c r="AN56" s="42"/>
      <c r="AO56" s="42"/>
      <c r="AP56" s="42"/>
      <c r="AQ56" s="42"/>
      <c r="AR56" s="42"/>
      <c r="AS56" s="42"/>
      <c r="AT56" s="42"/>
      <c r="AU56" s="42"/>
      <c r="AV56" s="42"/>
      <c r="AW56" s="42"/>
      <c r="AX56" s="42"/>
      <c r="AY56" s="42"/>
      <c r="AZ56" s="42"/>
    </row>
    <row r="57" spans="1:52" s="36" customFormat="1" ht="27.75" customHeight="1">
      <c r="A57" s="229" t="s">
        <v>208</v>
      </c>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
      <c r="AN57" s="42"/>
      <c r="AO57" s="42"/>
      <c r="AP57" s="42"/>
      <c r="AQ57" s="42"/>
      <c r="AR57" s="42"/>
      <c r="AS57" s="42"/>
      <c r="AT57" s="42"/>
      <c r="AU57" s="42"/>
      <c r="AV57" s="42"/>
      <c r="AW57" s="42"/>
      <c r="AX57" s="42"/>
      <c r="AY57" s="42"/>
      <c r="AZ57" s="42"/>
    </row>
    <row r="58" spans="1:52" s="36" customFormat="1" ht="27.75" customHeight="1">
      <c r="A58" s="224" t="str">
        <f>VLOOKUP($W$6,$BA$2:$BG$48,4,0)</f>
        <v>заместителя начальника управления - начальника отдела надзора Витебского областного управления Госпромнадзора Лойко Валерия Николаевича,</v>
      </c>
      <c r="B58" s="224"/>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
      <c r="AN58" s="42"/>
      <c r="AO58" s="42"/>
      <c r="AP58" s="42"/>
      <c r="AQ58" s="42"/>
      <c r="AR58" s="42"/>
      <c r="AS58" s="42"/>
      <c r="AT58" s="42"/>
      <c r="AU58" s="42"/>
      <c r="AV58" s="42"/>
      <c r="AW58" s="42"/>
      <c r="AX58" s="42"/>
      <c r="AY58" s="42"/>
      <c r="AZ58" s="42"/>
    </row>
    <row r="59" spans="1:52" s="36" customFormat="1" ht="12.75" customHeight="1">
      <c r="A59" s="225" t="s">
        <v>209</v>
      </c>
      <c r="B59" s="225"/>
      <c r="C59" s="225"/>
      <c r="D59" s="225"/>
      <c r="E59" s="225"/>
      <c r="F59" s="225"/>
      <c r="G59" s="225"/>
      <c r="H59" s="225"/>
      <c r="I59" s="225"/>
      <c r="J59" s="225"/>
      <c r="K59" s="225"/>
      <c r="L59" s="225"/>
      <c r="M59" s="225"/>
      <c r="N59" s="225"/>
      <c r="O59" s="225"/>
      <c r="P59" s="224" t="str">
        <f>VLOOKUP($W$6,$BA$2:$BG$48,5,0)</f>
        <v>20.03.2024 г. № 32-03/2024</v>
      </c>
      <c r="Q59" s="224"/>
      <c r="R59" s="224"/>
      <c r="S59" s="224"/>
      <c r="T59" s="224"/>
      <c r="U59" s="224"/>
      <c r="V59" s="224"/>
      <c r="W59" s="224"/>
      <c r="X59" s="224"/>
      <c r="Y59" s="224"/>
      <c r="Z59" s="224"/>
      <c r="AA59" s="229" t="s">
        <v>210</v>
      </c>
      <c r="AB59" s="229"/>
      <c r="AC59" s="229"/>
      <c r="AD59" s="229"/>
      <c r="AE59" s="229"/>
      <c r="AF59" s="229"/>
      <c r="AG59" s="229"/>
      <c r="AH59" s="229"/>
      <c r="AI59" s="229"/>
      <c r="AJ59" s="229"/>
      <c r="AK59" s="229"/>
      <c r="AL59" s="229"/>
      <c r="AM59" s="22"/>
      <c r="AN59" s="42"/>
      <c r="AO59" s="42"/>
      <c r="AP59" s="42"/>
      <c r="AQ59" s="42"/>
      <c r="AR59" s="42"/>
      <c r="AS59" s="42"/>
      <c r="AT59" s="42"/>
      <c r="AU59" s="42"/>
      <c r="AV59" s="42"/>
      <c r="AW59" s="42"/>
      <c r="AX59" s="42"/>
      <c r="AY59" s="42"/>
      <c r="AZ59" s="42"/>
    </row>
    <row r="60" spans="1:60" ht="23.25" customHeight="1">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26"/>
      <c r="AN60" s="51"/>
      <c r="AO60" s="51"/>
      <c r="AP60" s="51"/>
      <c r="AQ60" s="51"/>
      <c r="AR60" s="51"/>
      <c r="AS60" s="51"/>
      <c r="AT60" s="51"/>
      <c r="AU60" s="51"/>
      <c r="AV60" s="51"/>
      <c r="AW60" s="51"/>
      <c r="AX60" s="51"/>
      <c r="AY60" s="51"/>
      <c r="AZ60" s="51"/>
      <c r="BA60" s="36"/>
      <c r="BB60" s="36"/>
      <c r="BC60" s="36"/>
      <c r="BD60" s="36"/>
      <c r="BE60" s="36"/>
      <c r="BF60" s="36"/>
      <c r="BG60" s="36"/>
      <c r="BH60" s="36"/>
    </row>
    <row r="61" spans="1:52" s="36" customFormat="1" ht="8.25" customHeight="1">
      <c r="A61" s="129" t="s">
        <v>44</v>
      </c>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22"/>
      <c r="AN61" s="42"/>
      <c r="AO61" s="42"/>
      <c r="AP61" s="42"/>
      <c r="AQ61" s="42"/>
      <c r="AR61" s="42"/>
      <c r="AS61" s="42"/>
      <c r="AT61" s="42"/>
      <c r="AU61" s="42"/>
      <c r="AV61" s="42"/>
      <c r="AW61" s="42"/>
      <c r="AX61" s="42"/>
      <c r="AY61" s="42"/>
      <c r="AZ61" s="42"/>
    </row>
    <row r="62" spans="1:52" s="36" customFormat="1" ht="15.75" customHeight="1">
      <c r="A62" s="154" t="s">
        <v>24</v>
      </c>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22"/>
      <c r="AN62" s="42"/>
      <c r="AO62" s="42"/>
      <c r="AP62" s="42"/>
      <c r="AQ62" s="42"/>
      <c r="AR62" s="42"/>
      <c r="AS62" s="42"/>
      <c r="AT62" s="42"/>
      <c r="AU62" s="42"/>
      <c r="AV62" s="42"/>
      <c r="AW62" s="42"/>
      <c r="AX62" s="42"/>
      <c r="AY62" s="42"/>
      <c r="AZ62" s="42"/>
    </row>
    <row r="63" spans="1:60" ht="21.75"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26"/>
      <c r="AN63" s="51"/>
      <c r="AO63" s="51"/>
      <c r="AP63" s="51"/>
      <c r="AQ63" s="51"/>
      <c r="AR63" s="51"/>
      <c r="AS63" s="51"/>
      <c r="AT63" s="51"/>
      <c r="AU63" s="51"/>
      <c r="AV63" s="51"/>
      <c r="AW63" s="51"/>
      <c r="AX63" s="51"/>
      <c r="AY63" s="51"/>
      <c r="AZ63" s="51"/>
      <c r="BA63" s="36"/>
      <c r="BB63" s="36"/>
      <c r="BC63" s="36"/>
      <c r="BD63" s="36"/>
      <c r="BE63" s="36"/>
      <c r="BF63" s="36"/>
      <c r="BG63" s="36"/>
      <c r="BH63" s="36"/>
    </row>
    <row r="64" spans="1:60" s="54" customFormat="1" ht="8.25" customHeight="1">
      <c r="A64" s="142" t="s">
        <v>45</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22"/>
      <c r="AN64" s="42"/>
      <c r="AO64" s="42"/>
      <c r="AP64" s="42"/>
      <c r="AQ64" s="42"/>
      <c r="AR64" s="42"/>
      <c r="AS64" s="42"/>
      <c r="AT64" s="42"/>
      <c r="AU64" s="42"/>
      <c r="AV64" s="42"/>
      <c r="AW64" s="42"/>
      <c r="AX64" s="42"/>
      <c r="AY64" s="42"/>
      <c r="AZ64" s="42"/>
      <c r="BA64" s="36"/>
      <c r="BB64" s="36"/>
      <c r="BC64" s="36"/>
      <c r="BD64" s="36"/>
      <c r="BE64" s="36"/>
      <c r="BF64" s="36"/>
      <c r="BG64" s="36"/>
      <c r="BH64" s="36"/>
    </row>
    <row r="65" spans="1:60" s="54" customFormat="1" ht="21.75" customHeight="1">
      <c r="A65" s="163" t="s">
        <v>38</v>
      </c>
      <c r="B65" s="163"/>
      <c r="C65" s="163"/>
      <c r="D65" s="163"/>
      <c r="E65" s="163"/>
      <c r="F65" s="163"/>
      <c r="G65" s="163"/>
      <c r="H65" s="163"/>
      <c r="I65" s="163"/>
      <c r="J65" s="163"/>
      <c r="K65" s="163"/>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22"/>
      <c r="AN65" s="42"/>
      <c r="AO65" s="42"/>
      <c r="AP65" s="42"/>
      <c r="AQ65" s="42"/>
      <c r="AR65" s="42"/>
      <c r="AS65" s="42"/>
      <c r="AT65" s="42"/>
      <c r="AU65" s="42"/>
      <c r="AV65" s="42"/>
      <c r="AW65" s="42"/>
      <c r="AX65" s="42"/>
      <c r="AY65" s="42"/>
      <c r="AZ65" s="42"/>
      <c r="BA65" s="36"/>
      <c r="BB65" s="36"/>
      <c r="BC65" s="36"/>
      <c r="BD65" s="36"/>
      <c r="BE65" s="36"/>
      <c r="BF65" s="36"/>
      <c r="BG65" s="36"/>
      <c r="BH65" s="36"/>
    </row>
    <row r="66" spans="1:60" s="54" customFormat="1" ht="8.25" customHeight="1">
      <c r="A66" s="230" t="s">
        <v>46</v>
      </c>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2"/>
      <c r="AN66" s="42"/>
      <c r="AO66" s="42"/>
      <c r="AP66" s="42"/>
      <c r="AQ66" s="42"/>
      <c r="AR66" s="42"/>
      <c r="AS66" s="42"/>
      <c r="AT66" s="42"/>
      <c r="AU66" s="42"/>
      <c r="AV66" s="42"/>
      <c r="AW66" s="42"/>
      <c r="AX66" s="42"/>
      <c r="AY66" s="42"/>
      <c r="AZ66" s="42"/>
      <c r="BA66" s="36"/>
      <c r="BB66" s="36"/>
      <c r="BC66" s="36"/>
      <c r="BD66" s="36"/>
      <c r="BE66" s="36"/>
      <c r="BF66" s="36"/>
      <c r="BG66" s="36"/>
      <c r="BH66" s="36"/>
    </row>
    <row r="67" spans="1:60" s="54" customFormat="1" ht="12" customHeight="1">
      <c r="A67" s="154" t="s">
        <v>43</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22"/>
      <c r="AN67" s="42"/>
      <c r="AO67" s="42"/>
      <c r="AP67" s="42"/>
      <c r="AQ67" s="42"/>
      <c r="AR67" s="42"/>
      <c r="AS67" s="42"/>
      <c r="AT67" s="42"/>
      <c r="AU67" s="42"/>
      <c r="AV67" s="42"/>
      <c r="AW67" s="42"/>
      <c r="AX67" s="42"/>
      <c r="AY67" s="42"/>
      <c r="AZ67" s="42"/>
      <c r="BA67" s="79"/>
      <c r="BB67" s="36"/>
      <c r="BC67" s="36"/>
      <c r="BD67" s="36"/>
      <c r="BE67" s="36"/>
      <c r="BF67" s="36"/>
      <c r="BG67" s="36"/>
      <c r="BH67" s="36"/>
    </row>
    <row r="68" spans="1:60" s="54" customFormat="1" ht="13.5" customHeight="1">
      <c r="A68" s="147" t="s">
        <v>25</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22"/>
      <c r="AN68" s="42"/>
      <c r="AO68" s="42"/>
      <c r="AP68" s="42"/>
      <c r="AQ68" s="42"/>
      <c r="AR68" s="42"/>
      <c r="AS68" s="42"/>
      <c r="AT68" s="42"/>
      <c r="AU68" s="42"/>
      <c r="AV68" s="42"/>
      <c r="AW68" s="42"/>
      <c r="AX68" s="42"/>
      <c r="AY68" s="42"/>
      <c r="AZ68" s="42"/>
      <c r="BA68" s="50"/>
      <c r="BB68" s="25"/>
      <c r="BC68" s="25"/>
      <c r="BD68" s="25"/>
      <c r="BE68" s="25"/>
      <c r="BF68" s="25"/>
      <c r="BG68" s="25"/>
      <c r="BH68" s="25"/>
    </row>
    <row r="69" spans="1:60" s="54" customFormat="1" ht="39.75" customHeight="1">
      <c r="A69" s="193" t="s">
        <v>231</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22"/>
      <c r="AN69" s="42"/>
      <c r="AO69" s="42"/>
      <c r="AP69" s="42"/>
      <c r="AQ69" s="42"/>
      <c r="AR69" s="42"/>
      <c r="AS69" s="42"/>
      <c r="AT69" s="42"/>
      <c r="AU69" s="42"/>
      <c r="AV69" s="42"/>
      <c r="AW69" s="42"/>
      <c r="AX69" s="42"/>
      <c r="AY69" s="42"/>
      <c r="AZ69" s="42"/>
      <c r="BA69" s="36"/>
      <c r="BB69" s="36"/>
      <c r="BC69" s="36"/>
      <c r="BD69" s="36"/>
      <c r="BE69" s="36"/>
      <c r="BF69" s="36"/>
      <c r="BG69" s="36"/>
      <c r="BH69" s="36"/>
    </row>
    <row r="70" spans="1:60" s="27" customFormat="1" ht="13.5" customHeight="1">
      <c r="A70" s="174" t="s">
        <v>65</v>
      </c>
      <c r="B70" s="174"/>
      <c r="C70" s="249" t="str">
        <f>B10</f>
        <v>на которых ведется обогащение полезных ископаемых.</v>
      </c>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6"/>
      <c r="AN70" s="51"/>
      <c r="AO70" s="51"/>
      <c r="AP70" s="51"/>
      <c r="AQ70" s="51"/>
      <c r="AR70" s="51"/>
      <c r="AS70" s="51"/>
      <c r="AT70" s="51"/>
      <c r="AU70" s="51"/>
      <c r="AV70" s="51"/>
      <c r="AW70" s="51"/>
      <c r="AX70" s="51"/>
      <c r="AY70" s="51"/>
      <c r="AZ70" s="51"/>
      <c r="BA70" s="36"/>
      <c r="BB70" s="36"/>
      <c r="BC70" s="36"/>
      <c r="BD70" s="36"/>
      <c r="BE70" s="36"/>
      <c r="BF70" s="36"/>
      <c r="BG70" s="36"/>
      <c r="BH70" s="36"/>
    </row>
    <row r="71" spans="1:60" s="54" customFormat="1" ht="29.25" customHeight="1">
      <c r="A71" s="193" t="s">
        <v>211</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60"/>
      <c r="AN71" s="42"/>
      <c r="AO71" s="42"/>
      <c r="AP71" s="42"/>
      <c r="AQ71" s="42"/>
      <c r="AR71" s="42"/>
      <c r="AS71" s="42"/>
      <c r="AT71" s="42"/>
      <c r="AU71" s="42"/>
      <c r="AV71" s="42"/>
      <c r="AW71" s="42"/>
      <c r="AX71" s="42"/>
      <c r="AY71" s="42"/>
      <c r="AZ71" s="42"/>
      <c r="BA71" s="27"/>
      <c r="BB71" s="25"/>
      <c r="BC71" s="25"/>
      <c r="BD71" s="25"/>
      <c r="BE71" s="25"/>
      <c r="BF71" s="25"/>
      <c r="BG71" s="25"/>
      <c r="BH71" s="25"/>
    </row>
    <row r="72" spans="1:55" s="54" customFormat="1" ht="11.25" customHeight="1">
      <c r="A72" s="147" t="s">
        <v>26</v>
      </c>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60"/>
      <c r="AN72" s="42"/>
      <c r="AO72" s="42"/>
      <c r="AP72" s="42"/>
      <c r="AQ72" s="42"/>
      <c r="AR72" s="42"/>
      <c r="AS72" s="42"/>
      <c r="AT72" s="42"/>
      <c r="AU72" s="42"/>
      <c r="AV72" s="42"/>
      <c r="AW72" s="42"/>
      <c r="AX72" s="42"/>
      <c r="AY72" s="42"/>
      <c r="AZ72" s="42"/>
      <c r="BB72" s="36"/>
      <c r="BC72" s="36"/>
    </row>
    <row r="73" spans="1:52" s="54" customFormat="1" ht="53.25" customHeight="1">
      <c r="A73" s="193" t="s">
        <v>61</v>
      </c>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22"/>
      <c r="AN73" s="42"/>
      <c r="AO73" s="42"/>
      <c r="AP73" s="42"/>
      <c r="AQ73" s="42"/>
      <c r="AR73" s="42"/>
      <c r="AS73" s="42"/>
      <c r="AT73" s="42"/>
      <c r="AU73" s="42"/>
      <c r="AV73" s="42"/>
      <c r="AW73" s="42"/>
      <c r="AX73" s="42"/>
      <c r="AY73" s="42"/>
      <c r="AZ73" s="42"/>
    </row>
    <row r="74" spans="1:52" s="54" customFormat="1" ht="18.75" customHeight="1">
      <c r="A74" s="154" t="s">
        <v>79</v>
      </c>
      <c r="B74" s="154"/>
      <c r="C74" s="154"/>
      <c r="D74" s="154"/>
      <c r="E74" s="154"/>
      <c r="F74" s="154"/>
      <c r="G74" s="154"/>
      <c r="H74" s="154"/>
      <c r="I74" s="154"/>
      <c r="J74" s="154"/>
      <c r="K74" s="154"/>
      <c r="L74" s="154"/>
      <c r="M74" s="154"/>
      <c r="N74" s="207" t="str">
        <f>SUBSTITUTE(PROPER(INDEX(n_4,MID(TEXT(AJ139,n0),1,1)+1)&amp;INDEX(n0x,MID(TEXT(AJ139,n0),2,1)+1,MID(TEXT(AJ139,n0),3,1)+1)&amp;IF(-MID(TEXT(AJ139,n0),1,3),"миллиард"&amp;VLOOKUP(MID(TEXT(AJ139,n0),3,1)*AND(MID(TEXT(AJ139,n0),2,1)-1),мил,2),"")&amp;INDEX(n_4,MID(TEXT(AJ139,n0),4,1)+1)&amp;INDEX(n0x,MID(TEXT(AJ139,n0),5,1)+1,MID(TEXT(AJ139,n0),6,1)+1)&amp;IF(-MID(TEXT(AJ139,n0),4,3),"миллион"&amp;VLOOKUP(MID(TEXT(AJ139,n0),6,1)*AND(MID(TEXT(AJ139,n0),5,1)-1),мил,2),"")&amp;INDEX(n_4,MID(TEXT(AJ139,n0),7,1)+1)&amp;INDEX(n1x,MID(TEXT(AJ139,n0),8,1)+1,MID(TEXT(AJ139,n0),9,1)+1)&amp;IF(-MID(TEXT(AJ139,n0),7,3),VLOOKUP(MID(TEXT(AJ139,n0),9,1)*AND(MID(TEXT(AJ139,n0),8,1)-1),тыс,2),"")&amp;INDEX(n_4,MID(TEXT(AJ139,n0),10,1)+1)&amp;INDEX(n0x,MID(TEXT(AJ139,n0),11,1)+1,MID(TEXT(AJ139,n0),12,1)+1)),"z"," ")&amp;IF(TRUNC(TEXT(AJ139,n0)),"","Ноль ")&amp;"рубл"&amp;VLOOKUP(MOD(MAX(MOD(MID(TEXT(AJ139,n0),11,2)-11,100),9),10),{0,"ь ";1,"я ";4,"ей "},2)&amp;RIGHT(TEXT(AJ139,n0),2)&amp;" копе"&amp;VLOOKUP(MOD(MAX(MOD(RIGHT(TEXT(AJ139,n0),2)-11,100),9),10),{0,"йка";1,"йки";4,"ек"},2)</f>
        <v>Семьсот тридцать семь рублей 28 копеек</v>
      </c>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2" t="s">
        <v>27</v>
      </c>
      <c r="AM74" s="22"/>
      <c r="AN74" s="42"/>
      <c r="AO74" s="42"/>
      <c r="AP74" s="42"/>
      <c r="AQ74" s="42"/>
      <c r="AR74" s="42"/>
      <c r="AS74" s="42"/>
      <c r="AT74" s="42"/>
      <c r="AU74" s="42"/>
      <c r="AV74" s="42"/>
      <c r="AW74" s="42"/>
      <c r="AX74" s="42"/>
      <c r="AY74" s="42"/>
      <c r="AZ74" s="42"/>
    </row>
    <row r="75" spans="1:52" s="54" customFormat="1" ht="15.75" customHeight="1">
      <c r="A75" s="190" t="s">
        <v>28</v>
      </c>
      <c r="B75" s="190"/>
      <c r="C75" s="190"/>
      <c r="D75" s="190"/>
      <c r="E75" s="190"/>
      <c r="F75" s="190"/>
      <c r="G75" s="190"/>
      <c r="H75" s="190"/>
      <c r="I75" s="190"/>
      <c r="J75" s="207" t="str">
        <f>SUBSTITUTE(PROPER(INDEX(n_4,MID(TEXT(AG139,n0),1,1)+1)&amp;INDEX(n0x,MID(TEXT(AG139,n0),2,1)+1,MID(TEXT(AG139,n0),3,1)+1)&amp;IF(-MID(TEXT(AG139,n0),1,3),"миллиард"&amp;VLOOKUP(MID(TEXT(AG139,n0),3,1)*AND(MID(TEXT(AG139,n0),2,1)-1),мил,2),"")&amp;INDEX(n_4,MID(TEXT(AG139,n0),4,1)+1)&amp;INDEX(n0x,MID(TEXT(AG139,n0),5,1)+1,MID(TEXT(AG139,n0),6,1)+1)&amp;IF(-MID(TEXT(AG139,n0),4,3),"миллион"&amp;VLOOKUP(MID(TEXT(AG139,n0),6,1)*AND(MID(TEXT(AG139,n0),5,1)-1),мил,2),"")&amp;INDEX(n_4,MID(TEXT(AG139,n0),7,1)+1)&amp;INDEX(n1x,MID(TEXT(AG139,n0),8,1)+1,MID(TEXT(AG139,n0),9,1)+1)&amp;IF(-MID(TEXT(AG139,n0),7,3),VLOOKUP(MID(TEXT(AG139,n0),9,1)*AND(MID(TEXT(AG139,n0),8,1)-1),тыс,2),"")&amp;INDEX(n_4,MID(TEXT(AG139,n0),10,1)+1)&amp;INDEX(n0x,MID(TEXT(AG139,n0),11,1)+1,MID(TEXT(AG139,n0),12,1)+1)),"z"," ")&amp;IF(TRUNC(TEXT(AG139,n0)),"","Ноль ")&amp;"рубл"&amp;VLOOKUP(MOD(MAX(MOD(MID(TEXT(AG139,n0),11,2)-11,100),9),10),{0,"ь ";1,"я ";4,"ей "},2)&amp;RIGHT(TEXT(AG139,n0),2)&amp;" копе"&amp;VLOOKUP(MOD(MAX(MOD(RIGHT(TEXT(AG139,n0),2)-11,100),9),10),{0,"йка";1,"йки";4,"ек"},2)</f>
        <v>Сто двадцать два рубля 88 копеек</v>
      </c>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2"/>
      <c r="AM75" s="22"/>
      <c r="AN75" s="42"/>
      <c r="AO75" s="42"/>
      <c r="AP75" s="42"/>
      <c r="AQ75" s="42"/>
      <c r="AR75" s="42"/>
      <c r="AS75" s="42"/>
      <c r="AT75" s="42"/>
      <c r="AU75" s="42"/>
      <c r="AV75" s="42"/>
      <c r="AW75" s="42"/>
      <c r="AX75" s="42"/>
      <c r="AY75" s="42"/>
      <c r="AZ75" s="42"/>
    </row>
    <row r="76" spans="1:52" s="54" customFormat="1" ht="53.25" customHeight="1">
      <c r="A76" s="154" t="s">
        <v>40</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42"/>
      <c r="AO76" s="42"/>
      <c r="AP76" s="42"/>
      <c r="AQ76" s="42"/>
      <c r="AR76" s="42"/>
      <c r="AS76" s="42"/>
      <c r="AT76" s="42"/>
      <c r="AU76" s="42"/>
      <c r="AV76" s="42"/>
      <c r="AW76" s="42"/>
      <c r="AX76" s="42"/>
      <c r="AY76" s="42"/>
      <c r="AZ76" s="42"/>
    </row>
    <row r="77" spans="1:52" s="54" customFormat="1" ht="79.5" customHeight="1">
      <c r="A77" s="193" t="s">
        <v>245</v>
      </c>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60"/>
      <c r="AN77" s="42"/>
      <c r="AO77" s="42"/>
      <c r="AP77" s="42"/>
      <c r="AQ77" s="42"/>
      <c r="AR77" s="42"/>
      <c r="AS77" s="42"/>
      <c r="AT77" s="42"/>
      <c r="AU77" s="42"/>
      <c r="AV77" s="42"/>
      <c r="AW77" s="42"/>
      <c r="AX77" s="42"/>
      <c r="AY77" s="42"/>
      <c r="AZ77" s="42"/>
    </row>
    <row r="78" spans="1:60" s="54" customFormat="1" ht="68.25" customHeight="1" hidden="1">
      <c r="A78" s="170" t="s">
        <v>212</v>
      </c>
      <c r="B78" s="17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68"/>
      <c r="AN78" s="42"/>
      <c r="AO78" s="42"/>
      <c r="AP78" s="42"/>
      <c r="AQ78" s="42"/>
      <c r="AR78" s="42"/>
      <c r="AS78" s="42"/>
      <c r="AT78" s="42"/>
      <c r="AU78" s="42"/>
      <c r="AV78" s="42"/>
      <c r="AW78" s="42"/>
      <c r="AX78" s="42"/>
      <c r="AY78" s="42"/>
      <c r="AZ78" s="42"/>
      <c r="BB78" s="27"/>
      <c r="BC78" s="27"/>
      <c r="BD78" s="27"/>
      <c r="BE78" s="27"/>
      <c r="BF78" s="27"/>
      <c r="BG78" s="27"/>
      <c r="BH78" s="27"/>
    </row>
    <row r="79" spans="1:52" s="54" customFormat="1" ht="19.5" customHeight="1">
      <c r="A79" s="154" t="s">
        <v>41</v>
      </c>
      <c r="B79" s="154"/>
      <c r="C79" s="154"/>
      <c r="D79" s="154"/>
      <c r="E79" s="154"/>
      <c r="F79" s="154"/>
      <c r="G79" s="154"/>
      <c r="H79" s="154"/>
      <c r="I79" s="154"/>
      <c r="J79" s="154"/>
      <c r="K79" s="154"/>
      <c r="L79" s="154"/>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22"/>
      <c r="AN79" s="42"/>
      <c r="AO79" s="42"/>
      <c r="AP79" s="42"/>
      <c r="AQ79" s="42"/>
      <c r="AR79" s="42"/>
      <c r="AS79" s="42"/>
      <c r="AT79" s="42"/>
      <c r="AU79" s="42"/>
      <c r="AV79" s="42"/>
      <c r="AW79" s="42"/>
      <c r="AX79" s="42"/>
      <c r="AY79" s="42"/>
      <c r="AZ79" s="42"/>
    </row>
    <row r="80" spans="1:242" s="80" customFormat="1" ht="13.5" customHeight="1">
      <c r="A80" s="188" t="s">
        <v>29</v>
      </c>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63"/>
      <c r="AN80" s="42"/>
      <c r="AO80" s="42"/>
      <c r="AP80" s="42"/>
      <c r="AQ80" s="42"/>
      <c r="AR80" s="42"/>
      <c r="AS80" s="42"/>
      <c r="AT80" s="42"/>
      <c r="AU80" s="42"/>
      <c r="AV80" s="42"/>
      <c r="AW80" s="42"/>
      <c r="AX80" s="42"/>
      <c r="AY80" s="42"/>
      <c r="AZ80" s="42"/>
      <c r="BA80" s="100" t="s">
        <v>233</v>
      </c>
      <c r="BB80" s="102" t="s">
        <v>88</v>
      </c>
      <c r="BC80" s="55" t="s">
        <v>64</v>
      </c>
      <c r="BD80" s="55" t="s">
        <v>66</v>
      </c>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4"/>
      <c r="FL80" s="54"/>
      <c r="FM80" s="54"/>
      <c r="FN80" s="54"/>
      <c r="FO80" s="54"/>
      <c r="FP80" s="54"/>
      <c r="FQ80" s="54"/>
      <c r="FR80" s="54"/>
      <c r="FS80" s="54"/>
      <c r="FT80" s="54"/>
      <c r="FU80" s="54"/>
      <c r="FV80" s="54"/>
      <c r="FW80" s="54"/>
      <c r="FX80" s="54"/>
      <c r="FY80" s="54"/>
      <c r="FZ80" s="54"/>
      <c r="GA80" s="54"/>
      <c r="GB80" s="54"/>
      <c r="GC80" s="54"/>
      <c r="GD80" s="54"/>
      <c r="GE80" s="54"/>
      <c r="GF80" s="54"/>
      <c r="GG80" s="54"/>
      <c r="GH80" s="54"/>
      <c r="GI80" s="54"/>
      <c r="GJ80" s="54"/>
      <c r="GK80" s="54"/>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c r="HM80" s="54"/>
      <c r="HN80" s="54"/>
      <c r="HO80" s="54"/>
      <c r="HP80" s="54"/>
      <c r="HQ80" s="54"/>
      <c r="HR80" s="54"/>
      <c r="HS80" s="54"/>
      <c r="HT80" s="54"/>
      <c r="HU80" s="54"/>
      <c r="HV80" s="54"/>
      <c r="HW80" s="54"/>
      <c r="HX80" s="54"/>
      <c r="HY80" s="54"/>
      <c r="HZ80" s="54"/>
      <c r="IA80" s="54"/>
      <c r="IB80" s="54"/>
      <c r="IC80" s="54"/>
      <c r="ID80" s="54"/>
      <c r="IE80" s="54"/>
      <c r="IF80" s="54"/>
      <c r="IG80" s="54"/>
      <c r="IH80" s="54"/>
    </row>
    <row r="81" spans="1:56" s="54" customFormat="1" ht="13.5" customHeight="1">
      <c r="A81" s="190" t="s">
        <v>213</v>
      </c>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60"/>
      <c r="AN81" s="42"/>
      <c r="AO81" s="42"/>
      <c r="AP81" s="42"/>
      <c r="AQ81" s="42"/>
      <c r="AR81" s="42"/>
      <c r="AS81" s="42"/>
      <c r="AT81" s="42"/>
      <c r="AU81" s="42"/>
      <c r="AV81" s="42"/>
      <c r="AW81" s="42"/>
      <c r="AX81" s="42"/>
      <c r="AY81" s="42"/>
      <c r="AZ81" s="42"/>
      <c r="BA81" s="92" t="s">
        <v>238</v>
      </c>
      <c r="BB81" s="101" t="s">
        <v>236</v>
      </c>
      <c r="BC81" s="104" t="s">
        <v>228</v>
      </c>
      <c r="BD81" s="105">
        <v>768</v>
      </c>
    </row>
    <row r="82" spans="1:56" s="54" customFormat="1" ht="13.5" customHeight="1">
      <c r="A82" s="193" t="s">
        <v>214</v>
      </c>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60"/>
      <c r="AN82" s="42"/>
      <c r="AO82" s="42"/>
      <c r="AP82" s="42"/>
      <c r="AQ82" s="42"/>
      <c r="AR82" s="42"/>
      <c r="AS82" s="42"/>
      <c r="AT82" s="42"/>
      <c r="AU82" s="42"/>
      <c r="AV82" s="42"/>
      <c r="AW82" s="42"/>
      <c r="AX82" s="44"/>
      <c r="AY82" s="44"/>
      <c r="AZ82" s="44"/>
      <c r="BA82" s="92" t="s">
        <v>239</v>
      </c>
      <c r="BB82" s="70" t="s">
        <v>235</v>
      </c>
      <c r="BC82" s="103" t="s">
        <v>229</v>
      </c>
      <c r="BD82" s="105">
        <v>614.4</v>
      </c>
    </row>
    <row r="83" spans="1:242" s="54" customFormat="1" ht="26.25" customHeight="1" hidden="1">
      <c r="A83" s="170" t="s">
        <v>215</v>
      </c>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60"/>
      <c r="AN83" s="42"/>
      <c r="AO83" s="42"/>
      <c r="AP83" s="42"/>
      <c r="AQ83" s="42"/>
      <c r="AR83" s="42"/>
      <c r="AS83" s="42"/>
      <c r="AT83" s="42"/>
      <c r="AU83" s="42"/>
      <c r="AV83" s="42"/>
      <c r="AW83" s="42"/>
      <c r="AX83" s="44"/>
      <c r="AY83" s="44"/>
      <c r="AZ83" s="44"/>
      <c r="BA83" s="92" t="s">
        <v>240</v>
      </c>
      <c r="BB83" s="70" t="s">
        <v>234</v>
      </c>
      <c r="BC83" s="103" t="s">
        <v>230</v>
      </c>
      <c r="BD83" s="105">
        <v>652.8</v>
      </c>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row>
    <row r="84" spans="1:56" s="54" customFormat="1" ht="15" customHeight="1">
      <c r="A84" s="193" t="s">
        <v>216</v>
      </c>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60"/>
      <c r="AN84" s="42"/>
      <c r="AO84" s="42"/>
      <c r="AP84" s="42"/>
      <c r="AQ84" s="42"/>
      <c r="AR84" s="42"/>
      <c r="AS84" s="42"/>
      <c r="AT84" s="42"/>
      <c r="AU84" s="42"/>
      <c r="AV84" s="42"/>
      <c r="AW84" s="42"/>
      <c r="AX84" s="44"/>
      <c r="AY84" s="44"/>
      <c r="AZ84" s="44"/>
      <c r="BD84" s="106"/>
    </row>
    <row r="85" spans="1:52" s="54" customFormat="1" ht="26.25" customHeight="1">
      <c r="A85" s="193" t="s">
        <v>217</v>
      </c>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60"/>
      <c r="AN85" s="42"/>
      <c r="AO85" s="42"/>
      <c r="AP85" s="42"/>
      <c r="AQ85" s="42"/>
      <c r="AR85" s="42"/>
      <c r="AS85" s="42"/>
      <c r="AT85" s="42"/>
      <c r="AU85" s="42"/>
      <c r="AV85" s="42"/>
      <c r="AW85" s="42"/>
      <c r="AX85" s="44"/>
      <c r="AY85" s="44"/>
      <c r="AZ85" s="44"/>
    </row>
    <row r="86" spans="1:52" s="54" customFormat="1" ht="25.5" customHeight="1" hidden="1">
      <c r="A86" s="170" t="s">
        <v>218</v>
      </c>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60"/>
      <c r="AN86" s="42"/>
      <c r="AO86" s="42"/>
      <c r="AP86" s="42"/>
      <c r="AQ86" s="42"/>
      <c r="AR86" s="42"/>
      <c r="AS86" s="42"/>
      <c r="AT86" s="42"/>
      <c r="AU86" s="42"/>
      <c r="AV86" s="42"/>
      <c r="AW86" s="42"/>
      <c r="AX86" s="44"/>
      <c r="AY86" s="44"/>
      <c r="AZ86" s="44"/>
    </row>
    <row r="87" spans="1:52" s="54" customFormat="1" ht="27.75" customHeight="1">
      <c r="A87" s="193" t="s">
        <v>219</v>
      </c>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60"/>
      <c r="AN87" s="42"/>
      <c r="AO87" s="42"/>
      <c r="AP87" s="42"/>
      <c r="AQ87" s="42"/>
      <c r="AR87" s="42"/>
      <c r="AS87" s="42"/>
      <c r="AT87" s="42"/>
      <c r="AU87" s="42"/>
      <c r="AV87" s="42"/>
      <c r="AW87" s="42"/>
      <c r="AX87" s="44"/>
      <c r="AY87" s="44"/>
      <c r="AZ87" s="44"/>
    </row>
    <row r="88" spans="1:52" s="54" customFormat="1" ht="40.5" customHeight="1">
      <c r="A88" s="193" t="s">
        <v>74</v>
      </c>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60"/>
      <c r="AN88" s="42"/>
      <c r="AO88" s="42"/>
      <c r="AP88" s="42"/>
      <c r="AQ88" s="42"/>
      <c r="AR88" s="42"/>
      <c r="AS88" s="42"/>
      <c r="AT88" s="42"/>
      <c r="AU88" s="42"/>
      <c r="AV88" s="42"/>
      <c r="AW88" s="42"/>
      <c r="AX88" s="44"/>
      <c r="AY88" s="44"/>
      <c r="AZ88" s="44"/>
    </row>
    <row r="89" spans="1:52" s="54" customFormat="1" ht="38.25" customHeight="1" hidden="1">
      <c r="A89" s="192" t="s">
        <v>74</v>
      </c>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60"/>
      <c r="AN89" s="42"/>
      <c r="AO89" s="42"/>
      <c r="AP89" s="42"/>
      <c r="AQ89" s="42"/>
      <c r="AR89" s="42"/>
      <c r="AS89" s="42"/>
      <c r="AT89" s="42"/>
      <c r="AU89" s="42"/>
      <c r="AV89" s="42"/>
      <c r="AW89" s="42"/>
      <c r="AX89" s="44"/>
      <c r="AY89" s="44"/>
      <c r="AZ89" s="44"/>
    </row>
    <row r="90" spans="1:242" s="86" customFormat="1" ht="102.75" customHeight="1">
      <c r="A90" s="133" t="s">
        <v>220</v>
      </c>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60"/>
      <c r="AN90" s="42"/>
      <c r="AO90" s="42"/>
      <c r="AP90" s="42"/>
      <c r="AQ90" s="42"/>
      <c r="AR90" s="42"/>
      <c r="AS90" s="42"/>
      <c r="AT90" s="42"/>
      <c r="AU90" s="42"/>
      <c r="AV90" s="42"/>
      <c r="AW90" s="42"/>
      <c r="AX90" s="44"/>
      <c r="AY90" s="44"/>
      <c r="AZ90" s="44"/>
      <c r="BA90" s="81"/>
      <c r="BB90" s="81"/>
      <c r="BC90" s="81"/>
      <c r="BD90" s="81"/>
      <c r="BE90" s="81"/>
      <c r="BF90" s="81"/>
      <c r="BG90" s="81"/>
      <c r="BH90" s="81"/>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c r="EO90" s="54"/>
      <c r="EP90" s="54"/>
      <c r="EQ90" s="54"/>
      <c r="ER90" s="54"/>
      <c r="ES90" s="54"/>
      <c r="ET90" s="54"/>
      <c r="EU90" s="54"/>
      <c r="EV90" s="54"/>
      <c r="EW90" s="54"/>
      <c r="EX90" s="54"/>
      <c r="EY90" s="54"/>
      <c r="EZ90" s="54"/>
      <c r="FA90" s="54"/>
      <c r="FB90" s="54"/>
      <c r="FC90" s="54"/>
      <c r="FD90" s="54"/>
      <c r="FE90" s="54"/>
      <c r="FF90" s="54"/>
      <c r="FG90" s="54"/>
      <c r="FH90" s="54"/>
      <c r="FI90" s="54"/>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4"/>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4"/>
      <c r="HL90" s="54"/>
      <c r="HM90" s="54"/>
      <c r="HN90" s="54"/>
      <c r="HO90" s="54"/>
      <c r="HP90" s="54"/>
      <c r="HQ90" s="54"/>
      <c r="HR90" s="54"/>
      <c r="HS90" s="54"/>
      <c r="HT90" s="54"/>
      <c r="HU90" s="54"/>
      <c r="HV90" s="54"/>
      <c r="HW90" s="54"/>
      <c r="HX90" s="54"/>
      <c r="HY90" s="54"/>
      <c r="HZ90" s="54"/>
      <c r="IA90" s="54"/>
      <c r="IB90" s="54"/>
      <c r="IC90" s="54"/>
      <c r="ID90" s="54"/>
      <c r="IE90" s="54"/>
      <c r="IF90" s="54"/>
      <c r="IG90" s="54"/>
      <c r="IH90" s="54"/>
    </row>
    <row r="91" spans="1:60" s="54" customFormat="1" ht="30" customHeight="1">
      <c r="A91" s="154" t="s">
        <v>221</v>
      </c>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60"/>
      <c r="AN91" s="42"/>
      <c r="AO91" s="42"/>
      <c r="AP91" s="42"/>
      <c r="AQ91" s="42"/>
      <c r="AR91" s="42"/>
      <c r="AS91" s="42"/>
      <c r="AT91" s="42"/>
      <c r="AU91" s="42"/>
      <c r="AV91" s="42"/>
      <c r="AW91" s="42"/>
      <c r="AX91" s="44"/>
      <c r="AY91" s="44"/>
      <c r="AZ91" s="44"/>
      <c r="BA91" s="82"/>
      <c r="BB91" s="82"/>
      <c r="BC91" s="82"/>
      <c r="BD91" s="82"/>
      <c r="BE91" s="82"/>
      <c r="BF91" s="82"/>
      <c r="BG91" s="82"/>
      <c r="BH91" s="82"/>
    </row>
    <row r="92" spans="1:60" s="87" customFormat="1" ht="16.5" customHeight="1" hidden="1">
      <c r="A92" s="195" t="s">
        <v>222</v>
      </c>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60"/>
      <c r="AN92" s="48"/>
      <c r="AO92" s="48"/>
      <c r="AP92" s="48"/>
      <c r="AQ92" s="48"/>
      <c r="AR92" s="48"/>
      <c r="AS92" s="48"/>
      <c r="AT92" s="48"/>
      <c r="AU92" s="48"/>
      <c r="AV92" s="48"/>
      <c r="AW92" s="48"/>
      <c r="AX92" s="48"/>
      <c r="AY92" s="48"/>
      <c r="AZ92" s="48"/>
      <c r="BA92" s="83"/>
      <c r="BB92" s="84"/>
      <c r="BC92" s="85"/>
      <c r="BD92" s="81"/>
      <c r="BE92" s="81"/>
      <c r="BF92" s="81"/>
      <c r="BG92" s="81"/>
      <c r="BH92" s="81"/>
    </row>
    <row r="93" spans="1:242" s="54" customFormat="1" ht="237.75" customHeight="1">
      <c r="A93" s="154" t="s">
        <v>223</v>
      </c>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60"/>
      <c r="AN93" s="42"/>
      <c r="AO93" s="42"/>
      <c r="AP93" s="42"/>
      <c r="AQ93" s="42"/>
      <c r="AR93" s="42"/>
      <c r="AS93" s="42"/>
      <c r="AT93" s="42"/>
      <c r="AU93" s="42"/>
      <c r="AV93" s="42"/>
      <c r="AW93" s="42"/>
      <c r="AX93" s="42"/>
      <c r="AY93" s="42"/>
      <c r="AZ93" s="42"/>
      <c r="BA93" s="83"/>
      <c r="BB93" s="84"/>
      <c r="BC93" s="85"/>
      <c r="BD93" s="81"/>
      <c r="BE93" s="81"/>
      <c r="BF93" s="81"/>
      <c r="BG93" s="81"/>
      <c r="BH93" s="81"/>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c r="DG93" s="86"/>
      <c r="DH93" s="86"/>
      <c r="DI93" s="86"/>
      <c r="DJ93" s="86"/>
      <c r="DK93" s="86"/>
      <c r="DL93" s="86"/>
      <c r="DM93" s="86"/>
      <c r="DN93" s="86"/>
      <c r="DO93" s="86"/>
      <c r="DP93" s="86"/>
      <c r="DQ93" s="86"/>
      <c r="DR93" s="86"/>
      <c r="DS93" s="86"/>
      <c r="DT93" s="86"/>
      <c r="DU93" s="86"/>
      <c r="DV93" s="86"/>
      <c r="DW93" s="86"/>
      <c r="DX93" s="86"/>
      <c r="DY93" s="86"/>
      <c r="DZ93" s="86"/>
      <c r="EA93" s="86"/>
      <c r="EB93" s="86"/>
      <c r="EC93" s="86"/>
      <c r="ED93" s="86"/>
      <c r="EE93" s="86"/>
      <c r="EF93" s="86"/>
      <c r="EG93" s="86"/>
      <c r="EH93" s="86"/>
      <c r="EI93" s="86"/>
      <c r="EJ93" s="86"/>
      <c r="EK93" s="86"/>
      <c r="EL93" s="86"/>
      <c r="EM93" s="86"/>
      <c r="EN93" s="86"/>
      <c r="EO93" s="86"/>
      <c r="EP93" s="86"/>
      <c r="EQ93" s="86"/>
      <c r="ER93" s="86"/>
      <c r="ES93" s="86"/>
      <c r="ET93" s="86"/>
      <c r="EU93" s="86"/>
      <c r="EV93" s="86"/>
      <c r="EW93" s="86"/>
      <c r="EX93" s="86"/>
      <c r="EY93" s="86"/>
      <c r="EZ93" s="86"/>
      <c r="FA93" s="86"/>
      <c r="FB93" s="86"/>
      <c r="FC93" s="86"/>
      <c r="FD93" s="86"/>
      <c r="FE93" s="86"/>
      <c r="FF93" s="86"/>
      <c r="FG93" s="86"/>
      <c r="FH93" s="86"/>
      <c r="FI93" s="86"/>
      <c r="FJ93" s="86"/>
      <c r="FK93" s="86"/>
      <c r="FL93" s="86"/>
      <c r="FM93" s="86"/>
      <c r="FN93" s="86"/>
      <c r="FO93" s="86"/>
      <c r="FP93" s="86"/>
      <c r="FQ93" s="86"/>
      <c r="FR93" s="86"/>
      <c r="FS93" s="86"/>
      <c r="FT93" s="86"/>
      <c r="FU93" s="86"/>
      <c r="FV93" s="86"/>
      <c r="FW93" s="86"/>
      <c r="FX93" s="86"/>
      <c r="FY93" s="86"/>
      <c r="FZ93" s="86"/>
      <c r="GA93" s="86"/>
      <c r="GB93" s="86"/>
      <c r="GC93" s="86"/>
      <c r="GD93" s="86"/>
      <c r="GE93" s="86"/>
      <c r="GF93" s="86"/>
      <c r="GG93" s="86"/>
      <c r="GH93" s="86"/>
      <c r="GI93" s="86"/>
      <c r="GJ93" s="86"/>
      <c r="GK93" s="86"/>
      <c r="GL93" s="86"/>
      <c r="GM93" s="86"/>
      <c r="GN93" s="86"/>
      <c r="GO93" s="86"/>
      <c r="GP93" s="86"/>
      <c r="GQ93" s="86"/>
      <c r="GR93" s="86"/>
      <c r="GS93" s="86"/>
      <c r="GT93" s="86"/>
      <c r="GU93" s="86"/>
      <c r="GV93" s="86"/>
      <c r="GW93" s="86"/>
      <c r="GX93" s="86"/>
      <c r="GY93" s="86"/>
      <c r="GZ93" s="86"/>
      <c r="HA93" s="86"/>
      <c r="HB93" s="86"/>
      <c r="HC93" s="86"/>
      <c r="HD93" s="86"/>
      <c r="HE93" s="86"/>
      <c r="HF93" s="86"/>
      <c r="HG93" s="86"/>
      <c r="HH93" s="86"/>
      <c r="HI93" s="86"/>
      <c r="HJ93" s="86"/>
      <c r="HK93" s="86"/>
      <c r="HL93" s="86"/>
      <c r="HM93" s="86"/>
      <c r="HN93" s="86"/>
      <c r="HO93" s="86"/>
      <c r="HP93" s="86"/>
      <c r="HQ93" s="86"/>
      <c r="HR93" s="86"/>
      <c r="HS93" s="86"/>
      <c r="HT93" s="86"/>
      <c r="HU93" s="86"/>
      <c r="HV93" s="86"/>
      <c r="HW93" s="86"/>
      <c r="HX93" s="86"/>
      <c r="HY93" s="86"/>
      <c r="HZ93" s="86"/>
      <c r="IA93" s="86"/>
      <c r="IB93" s="86"/>
      <c r="IC93" s="86"/>
      <c r="ID93" s="86"/>
      <c r="IE93" s="86"/>
      <c r="IF93" s="86"/>
      <c r="IG93" s="86"/>
      <c r="IH93" s="86"/>
    </row>
    <row r="94" spans="1:60" s="54" customFormat="1" ht="15" customHeight="1">
      <c r="A94" s="194" t="s">
        <v>30</v>
      </c>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60"/>
      <c r="AN94" s="42"/>
      <c r="AO94" s="42"/>
      <c r="AP94" s="42"/>
      <c r="AQ94" s="42"/>
      <c r="AR94" s="42"/>
      <c r="AS94" s="42"/>
      <c r="AT94" s="42"/>
      <c r="AU94" s="42"/>
      <c r="AV94" s="42"/>
      <c r="AW94" s="42"/>
      <c r="AX94" s="42"/>
      <c r="AY94" s="42"/>
      <c r="AZ94" s="42"/>
      <c r="BA94" s="83"/>
      <c r="BB94" s="84"/>
      <c r="BC94" s="85"/>
      <c r="BD94" s="81"/>
      <c r="BE94" s="81"/>
      <c r="BF94" s="81"/>
      <c r="BG94" s="81"/>
      <c r="BH94" s="81"/>
    </row>
    <row r="95" spans="1:60" s="54" customFormat="1" ht="81" customHeight="1">
      <c r="A95" s="154" t="s">
        <v>224</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60"/>
      <c r="AN95" s="42"/>
      <c r="AO95" s="42"/>
      <c r="AP95" s="42"/>
      <c r="AQ95" s="42"/>
      <c r="AR95" s="42"/>
      <c r="AS95" s="42"/>
      <c r="AT95" s="42"/>
      <c r="AU95" s="42"/>
      <c r="AV95" s="42"/>
      <c r="AW95" s="42"/>
      <c r="AX95" s="42"/>
      <c r="AY95" s="42"/>
      <c r="AZ95" s="42"/>
      <c r="BA95" s="83"/>
      <c r="BB95" s="84"/>
      <c r="BC95" s="85"/>
      <c r="BD95" s="81"/>
      <c r="BE95" s="81"/>
      <c r="BF95" s="81"/>
      <c r="BG95" s="81"/>
      <c r="BH95" s="81"/>
    </row>
    <row r="96" spans="1:60" s="54" customFormat="1" ht="12.75" customHeight="1">
      <c r="A96" s="181" t="s">
        <v>31</v>
      </c>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60"/>
      <c r="AN96" s="42"/>
      <c r="AO96" s="42"/>
      <c r="AP96" s="42"/>
      <c r="AQ96" s="42"/>
      <c r="AR96" s="42"/>
      <c r="AS96" s="42"/>
      <c r="AT96" s="42"/>
      <c r="AU96" s="42"/>
      <c r="AV96" s="42"/>
      <c r="AW96" s="42"/>
      <c r="AX96" s="42"/>
      <c r="AY96" s="42"/>
      <c r="AZ96" s="42"/>
      <c r="BA96" s="83"/>
      <c r="BB96" s="84"/>
      <c r="BC96" s="85"/>
      <c r="BD96" s="81"/>
      <c r="BE96" s="81"/>
      <c r="BF96" s="81"/>
      <c r="BG96" s="81"/>
      <c r="BH96" s="81"/>
    </row>
    <row r="97" spans="1:60" s="54" customFormat="1" ht="166.5" customHeight="1">
      <c r="A97" s="154" t="s">
        <v>246</v>
      </c>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22"/>
      <c r="AN97" s="42"/>
      <c r="AO97" s="42"/>
      <c r="AP97" s="42"/>
      <c r="AQ97" s="42"/>
      <c r="AR97" s="42"/>
      <c r="AS97" s="42"/>
      <c r="AT97" s="42"/>
      <c r="AU97" s="42"/>
      <c r="AV97" s="42"/>
      <c r="AW97" s="42"/>
      <c r="AX97" s="42"/>
      <c r="AY97" s="42"/>
      <c r="AZ97" s="42"/>
      <c r="BA97" s="83"/>
      <c r="BB97" s="84"/>
      <c r="BC97" s="85"/>
      <c r="BD97" s="81"/>
      <c r="BE97" s="81"/>
      <c r="BF97" s="81"/>
      <c r="BG97" s="81"/>
      <c r="BH97" s="81"/>
    </row>
    <row r="98" spans="1:242" s="36" customFormat="1" ht="13.5" customHeight="1">
      <c r="A98" s="194" t="s">
        <v>32</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22"/>
      <c r="AN98" s="42"/>
      <c r="AO98" s="42"/>
      <c r="AP98" s="42"/>
      <c r="AQ98" s="42"/>
      <c r="AR98" s="42"/>
      <c r="AS98" s="42"/>
      <c r="AT98" s="42"/>
      <c r="AU98" s="42"/>
      <c r="AV98" s="42"/>
      <c r="AW98" s="42"/>
      <c r="AX98" s="42"/>
      <c r="AY98" s="42"/>
      <c r="AZ98" s="42"/>
      <c r="BA98" s="81"/>
      <c r="BB98" s="81"/>
      <c r="BC98" s="81"/>
      <c r="BD98" s="81"/>
      <c r="BE98" s="81"/>
      <c r="BF98" s="81"/>
      <c r="BG98" s="81"/>
      <c r="BH98" s="81"/>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4"/>
      <c r="CP98" s="54"/>
      <c r="CQ98" s="54"/>
      <c r="CR98" s="54"/>
      <c r="CS98" s="54"/>
      <c r="CT98" s="54"/>
      <c r="CU98" s="54"/>
      <c r="CV98" s="54"/>
      <c r="CW98" s="54"/>
      <c r="CX98" s="54"/>
      <c r="CY98" s="54"/>
      <c r="CZ98" s="54"/>
      <c r="DA98" s="54"/>
      <c r="DB98" s="54"/>
      <c r="DC98" s="54"/>
      <c r="DD98" s="54"/>
      <c r="DE98" s="54"/>
      <c r="DF98" s="54"/>
      <c r="DG98" s="54"/>
      <c r="DH98" s="54"/>
      <c r="DI98" s="54"/>
      <c r="DJ98" s="54"/>
      <c r="DK98" s="54"/>
      <c r="DL98" s="54"/>
      <c r="DM98" s="54"/>
      <c r="DN98" s="54"/>
      <c r="DO98" s="54"/>
      <c r="DP98" s="54"/>
      <c r="DQ98" s="54"/>
      <c r="DR98" s="54"/>
      <c r="DS98" s="54"/>
      <c r="DT98" s="54"/>
      <c r="DU98" s="54"/>
      <c r="DV98" s="54"/>
      <c r="DW98" s="54"/>
      <c r="DX98" s="54"/>
      <c r="DY98" s="54"/>
      <c r="DZ98" s="54"/>
      <c r="EA98" s="54"/>
      <c r="EB98" s="54"/>
      <c r="EC98" s="54"/>
      <c r="ED98" s="54"/>
      <c r="EE98" s="54"/>
      <c r="EF98" s="54"/>
      <c r="EG98" s="54"/>
      <c r="EH98" s="54"/>
      <c r="EI98" s="54"/>
      <c r="EJ98" s="54"/>
      <c r="EK98" s="54"/>
      <c r="EL98" s="54"/>
      <c r="EM98" s="54"/>
      <c r="EN98" s="54"/>
      <c r="EO98" s="54"/>
      <c r="EP98" s="54"/>
      <c r="EQ98" s="54"/>
      <c r="ER98" s="54"/>
      <c r="ES98" s="54"/>
      <c r="ET98" s="54"/>
      <c r="EU98" s="54"/>
      <c r="EV98" s="54"/>
      <c r="EW98" s="54"/>
      <c r="EX98" s="54"/>
      <c r="EY98" s="54"/>
      <c r="EZ98" s="54"/>
      <c r="FA98" s="54"/>
      <c r="FB98" s="54"/>
      <c r="FC98" s="54"/>
      <c r="FD98" s="54"/>
      <c r="FE98" s="54"/>
      <c r="FF98" s="54"/>
      <c r="FG98" s="54"/>
      <c r="FH98" s="54"/>
      <c r="FI98" s="54"/>
      <c r="FJ98" s="54"/>
      <c r="FK98" s="54"/>
      <c r="FL98" s="54"/>
      <c r="FM98" s="54"/>
      <c r="FN98" s="54"/>
      <c r="FO98" s="54"/>
      <c r="FP98" s="54"/>
      <c r="FQ98" s="54"/>
      <c r="FR98" s="54"/>
      <c r="FS98" s="54"/>
      <c r="FT98" s="54"/>
      <c r="FU98" s="54"/>
      <c r="FV98" s="54"/>
      <c r="FW98" s="54"/>
      <c r="FX98" s="54"/>
      <c r="FY98" s="54"/>
      <c r="FZ98" s="54"/>
      <c r="GA98" s="54"/>
      <c r="GB98" s="54"/>
      <c r="GC98" s="54"/>
      <c r="GD98" s="54"/>
      <c r="GE98" s="54"/>
      <c r="GF98" s="54"/>
      <c r="GG98" s="54"/>
      <c r="GH98" s="54"/>
      <c r="GI98" s="54"/>
      <c r="GJ98" s="54"/>
      <c r="GK98" s="54"/>
      <c r="GL98" s="54"/>
      <c r="GM98" s="54"/>
      <c r="GN98" s="54"/>
      <c r="GO98" s="54"/>
      <c r="GP98" s="54"/>
      <c r="GQ98" s="54"/>
      <c r="GR98" s="54"/>
      <c r="GS98" s="54"/>
      <c r="GT98" s="54"/>
      <c r="GU98" s="54"/>
      <c r="GV98" s="54"/>
      <c r="GW98" s="54"/>
      <c r="GX98" s="54"/>
      <c r="GY98" s="54"/>
      <c r="GZ98" s="54"/>
      <c r="HA98" s="54"/>
      <c r="HB98" s="54"/>
      <c r="HC98" s="54"/>
      <c r="HD98" s="54"/>
      <c r="HE98" s="54"/>
      <c r="HF98" s="54"/>
      <c r="HG98" s="54"/>
      <c r="HH98" s="54"/>
      <c r="HI98" s="54"/>
      <c r="HJ98" s="54"/>
      <c r="HK98" s="54"/>
      <c r="HL98" s="54"/>
      <c r="HM98" s="54"/>
      <c r="HN98" s="54"/>
      <c r="HO98" s="54"/>
      <c r="HP98" s="54"/>
      <c r="HQ98" s="54"/>
      <c r="HR98" s="54"/>
      <c r="HS98" s="54"/>
      <c r="HT98" s="54"/>
      <c r="HU98" s="54"/>
      <c r="HV98" s="54"/>
      <c r="HW98" s="54"/>
      <c r="HX98" s="54"/>
      <c r="HY98" s="54"/>
      <c r="HZ98" s="54"/>
      <c r="IA98" s="54"/>
      <c r="IB98" s="54"/>
      <c r="IC98" s="54"/>
      <c r="ID98" s="54"/>
      <c r="IE98" s="54"/>
      <c r="IF98" s="54"/>
      <c r="IG98" s="54"/>
      <c r="IH98" s="54"/>
    </row>
    <row r="99" spans="1:242" s="36" customFormat="1" ht="12" customHeight="1">
      <c r="A99" s="194" t="s">
        <v>34</v>
      </c>
      <c r="B99" s="194"/>
      <c r="C99" s="194"/>
      <c r="D99" s="194"/>
      <c r="E99" s="194"/>
      <c r="F99" s="194"/>
      <c r="G99" s="194"/>
      <c r="H99" s="194"/>
      <c r="I99" s="194"/>
      <c r="J99" s="194"/>
      <c r="K99" s="194"/>
      <c r="L99" s="194"/>
      <c r="M99" s="194"/>
      <c r="N99" s="194"/>
      <c r="O99" s="194"/>
      <c r="P99" s="194"/>
      <c r="Q99" s="194"/>
      <c r="R99" s="194"/>
      <c r="S99" s="194"/>
      <c r="T99" s="194" t="s">
        <v>33</v>
      </c>
      <c r="U99" s="194"/>
      <c r="V99" s="194"/>
      <c r="W99" s="194"/>
      <c r="X99" s="194"/>
      <c r="Y99" s="194"/>
      <c r="Z99" s="194"/>
      <c r="AA99" s="194"/>
      <c r="AB99" s="194"/>
      <c r="AC99" s="194"/>
      <c r="AD99" s="194"/>
      <c r="AE99" s="194"/>
      <c r="AF99" s="194"/>
      <c r="AG99" s="194"/>
      <c r="AH99" s="194"/>
      <c r="AI99" s="194"/>
      <c r="AJ99" s="194"/>
      <c r="AK99" s="194"/>
      <c r="AL99" s="194"/>
      <c r="AM99" s="22"/>
      <c r="AN99" s="42"/>
      <c r="AO99" s="42"/>
      <c r="AP99" s="42"/>
      <c r="AQ99" s="42"/>
      <c r="AR99" s="42"/>
      <c r="AS99" s="42"/>
      <c r="AT99" s="42"/>
      <c r="AU99" s="42"/>
      <c r="AV99" s="42"/>
      <c r="AW99" s="42"/>
      <c r="AX99" s="42"/>
      <c r="AY99" s="42"/>
      <c r="AZ99" s="42"/>
      <c r="BA99" s="81"/>
      <c r="BB99" s="81"/>
      <c r="BC99" s="81"/>
      <c r="BD99" s="81"/>
      <c r="BE99" s="81"/>
      <c r="BF99" s="81"/>
      <c r="BG99" s="81"/>
      <c r="BH99" s="81"/>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c r="EW99" s="88"/>
      <c r="EX99" s="88"/>
      <c r="EY99" s="88"/>
      <c r="EZ99" s="88"/>
      <c r="FA99" s="88"/>
      <c r="FB99" s="88"/>
      <c r="FC99" s="88"/>
      <c r="FD99" s="88"/>
      <c r="FE99" s="88"/>
      <c r="FF99" s="88"/>
      <c r="FG99" s="88"/>
      <c r="FH99" s="88"/>
      <c r="FI99" s="88"/>
      <c r="FJ99" s="88"/>
      <c r="FK99" s="88"/>
      <c r="FL99" s="88"/>
      <c r="FM99" s="88"/>
      <c r="FN99" s="88"/>
      <c r="FO99" s="88"/>
      <c r="FP99" s="88"/>
      <c r="FQ99" s="88"/>
      <c r="FR99" s="88"/>
      <c r="FS99" s="88"/>
      <c r="FT99" s="88"/>
      <c r="FU99" s="88"/>
      <c r="FV99" s="88"/>
      <c r="FW99" s="88"/>
      <c r="FX99" s="88"/>
      <c r="FY99" s="88"/>
      <c r="FZ99" s="88"/>
      <c r="GA99" s="88"/>
      <c r="GB99" s="88"/>
      <c r="GC99" s="88"/>
      <c r="GD99" s="88"/>
      <c r="GE99" s="88"/>
      <c r="GF99" s="88"/>
      <c r="GG99" s="88"/>
      <c r="GH99" s="88"/>
      <c r="GI99" s="88"/>
      <c r="GJ99" s="88"/>
      <c r="GK99" s="88"/>
      <c r="GL99" s="88"/>
      <c r="GM99" s="88"/>
      <c r="GN99" s="88"/>
      <c r="GO99" s="88"/>
      <c r="GP99" s="88"/>
      <c r="GQ99" s="88"/>
      <c r="GR99" s="88"/>
      <c r="GS99" s="88"/>
      <c r="GT99" s="88"/>
      <c r="GU99" s="88"/>
      <c r="GV99" s="88"/>
      <c r="GW99" s="88"/>
      <c r="GX99" s="88"/>
      <c r="GY99" s="88"/>
      <c r="GZ99" s="88"/>
      <c r="HA99" s="88"/>
      <c r="HB99" s="88"/>
      <c r="HC99" s="88"/>
      <c r="HD99" s="88"/>
      <c r="HE99" s="88"/>
      <c r="HF99" s="88"/>
      <c r="HG99" s="88"/>
      <c r="HH99" s="88"/>
      <c r="HI99" s="88"/>
      <c r="HJ99" s="88"/>
      <c r="HK99" s="88"/>
      <c r="HL99" s="88"/>
      <c r="HM99" s="88"/>
      <c r="HN99" s="88"/>
      <c r="HO99" s="88"/>
      <c r="HP99" s="88"/>
      <c r="HQ99" s="88"/>
      <c r="HR99" s="88"/>
      <c r="HS99" s="88"/>
      <c r="HT99" s="88"/>
      <c r="HU99" s="88"/>
      <c r="HV99" s="88"/>
      <c r="HW99" s="88"/>
      <c r="HX99" s="88"/>
      <c r="HY99" s="88"/>
      <c r="HZ99" s="88"/>
      <c r="IA99" s="88"/>
      <c r="IB99" s="88"/>
      <c r="IC99" s="88"/>
      <c r="ID99" s="88"/>
      <c r="IE99" s="88"/>
      <c r="IF99" s="88"/>
      <c r="IG99" s="88"/>
      <c r="IH99" s="88"/>
    </row>
    <row r="100" spans="1:60" s="36" customFormat="1" ht="30.75" customHeight="1">
      <c r="A100" s="180">
        <f>A60</f>
        <v>0</v>
      </c>
      <c r="B100" s="180"/>
      <c r="C100" s="180"/>
      <c r="D100" s="180"/>
      <c r="E100" s="180"/>
      <c r="F100" s="180"/>
      <c r="G100" s="180"/>
      <c r="H100" s="180"/>
      <c r="I100" s="180"/>
      <c r="J100" s="180"/>
      <c r="K100" s="180"/>
      <c r="L100" s="180"/>
      <c r="M100" s="180"/>
      <c r="N100" s="180"/>
      <c r="O100" s="180"/>
      <c r="P100" s="180"/>
      <c r="Q100" s="180"/>
      <c r="R100" s="65"/>
      <c r="S100" s="49"/>
      <c r="T100" s="177" t="str">
        <f>VLOOKUP(W6,$BA$2:$BG$35,2,0)</f>
        <v>Витебское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v>
      </c>
      <c r="U100" s="154"/>
      <c r="V100" s="154"/>
      <c r="W100" s="154"/>
      <c r="X100" s="154"/>
      <c r="Y100" s="154"/>
      <c r="Z100" s="154"/>
      <c r="AA100" s="154"/>
      <c r="AB100" s="154"/>
      <c r="AC100" s="154"/>
      <c r="AD100" s="154"/>
      <c r="AE100" s="154"/>
      <c r="AF100" s="154"/>
      <c r="AG100" s="154"/>
      <c r="AH100" s="154"/>
      <c r="AI100" s="154"/>
      <c r="AJ100" s="154"/>
      <c r="AK100" s="154"/>
      <c r="AL100" s="154"/>
      <c r="AM100" s="62"/>
      <c r="AN100" s="42"/>
      <c r="AO100" s="42"/>
      <c r="AP100" s="42"/>
      <c r="AQ100" s="42"/>
      <c r="AR100" s="42"/>
      <c r="AS100" s="42"/>
      <c r="AT100" s="42"/>
      <c r="AU100" s="42"/>
      <c r="AV100" s="42"/>
      <c r="AW100" s="42"/>
      <c r="AX100" s="42"/>
      <c r="AY100" s="42"/>
      <c r="AZ100" s="42"/>
      <c r="BA100" s="87"/>
      <c r="BB100" s="87"/>
      <c r="BC100" s="87"/>
      <c r="BD100" s="87"/>
      <c r="BE100" s="87"/>
      <c r="BF100" s="87"/>
      <c r="BG100" s="87"/>
      <c r="BH100" s="87"/>
    </row>
    <row r="101" spans="1:60" s="36" customFormat="1" ht="13.5" customHeight="1">
      <c r="A101" s="154" t="s">
        <v>42</v>
      </c>
      <c r="B101" s="154"/>
      <c r="C101" s="154"/>
      <c r="D101" s="154"/>
      <c r="E101" s="154"/>
      <c r="F101" s="154"/>
      <c r="G101" s="154"/>
      <c r="H101" s="154"/>
      <c r="I101" s="154"/>
      <c r="J101" s="154"/>
      <c r="K101" s="154"/>
      <c r="L101" s="154"/>
      <c r="M101" s="154"/>
      <c r="N101" s="154"/>
      <c r="O101" s="154"/>
      <c r="P101" s="154"/>
      <c r="Q101" s="154"/>
      <c r="R101" s="62"/>
      <c r="S101" s="49"/>
      <c r="T101" s="154"/>
      <c r="U101" s="154"/>
      <c r="V101" s="154"/>
      <c r="W101" s="154"/>
      <c r="X101" s="154"/>
      <c r="Y101" s="154"/>
      <c r="Z101" s="154"/>
      <c r="AA101" s="154"/>
      <c r="AB101" s="154"/>
      <c r="AC101" s="154"/>
      <c r="AD101" s="154"/>
      <c r="AE101" s="154"/>
      <c r="AF101" s="154"/>
      <c r="AG101" s="154"/>
      <c r="AH101" s="154"/>
      <c r="AI101" s="154"/>
      <c r="AJ101" s="154"/>
      <c r="AK101" s="154"/>
      <c r="AL101" s="154"/>
      <c r="AM101" s="62"/>
      <c r="AN101" s="42"/>
      <c r="AO101" s="42"/>
      <c r="AP101" s="42"/>
      <c r="AQ101" s="42"/>
      <c r="AR101" s="42"/>
      <c r="AS101" s="42"/>
      <c r="AT101" s="42"/>
      <c r="AU101" s="42"/>
      <c r="AV101" s="42"/>
      <c r="AW101" s="42"/>
      <c r="AX101" s="42"/>
      <c r="AY101" s="42"/>
      <c r="AZ101" s="42"/>
      <c r="BA101" s="54"/>
      <c r="BB101" s="54"/>
      <c r="BC101" s="54"/>
      <c r="BD101" s="86"/>
      <c r="BE101" s="86"/>
      <c r="BF101" s="86"/>
      <c r="BG101" s="86"/>
      <c r="BH101" s="86"/>
    </row>
    <row r="102" spans="1:60" s="36" customFormat="1" ht="12.75" customHeight="1">
      <c r="A102" s="180" t="s">
        <v>37</v>
      </c>
      <c r="B102" s="180"/>
      <c r="C102" s="180"/>
      <c r="D102" s="180"/>
      <c r="E102" s="180"/>
      <c r="F102" s="180"/>
      <c r="G102" s="180"/>
      <c r="H102" s="180"/>
      <c r="I102" s="180"/>
      <c r="J102" s="180"/>
      <c r="K102" s="180"/>
      <c r="L102" s="180"/>
      <c r="M102" s="180"/>
      <c r="N102" s="180"/>
      <c r="O102" s="180"/>
      <c r="P102" s="180"/>
      <c r="Q102" s="180"/>
      <c r="R102" s="62"/>
      <c r="S102" s="49"/>
      <c r="T102" s="154"/>
      <c r="U102" s="154"/>
      <c r="V102" s="154"/>
      <c r="W102" s="154"/>
      <c r="X102" s="154"/>
      <c r="Y102" s="154"/>
      <c r="Z102" s="154"/>
      <c r="AA102" s="154"/>
      <c r="AB102" s="154"/>
      <c r="AC102" s="154"/>
      <c r="AD102" s="154"/>
      <c r="AE102" s="154"/>
      <c r="AF102" s="154"/>
      <c r="AG102" s="154"/>
      <c r="AH102" s="154"/>
      <c r="AI102" s="154"/>
      <c r="AJ102" s="154"/>
      <c r="AK102" s="154"/>
      <c r="AL102" s="154"/>
      <c r="AM102" s="22"/>
      <c r="AN102" s="42"/>
      <c r="AO102" s="42"/>
      <c r="AP102" s="42"/>
      <c r="AQ102" s="42"/>
      <c r="AR102" s="42"/>
      <c r="AS102" s="42"/>
      <c r="AT102" s="42"/>
      <c r="AU102" s="42"/>
      <c r="AV102" s="42"/>
      <c r="AW102" s="42"/>
      <c r="AX102" s="42"/>
      <c r="AY102" s="42"/>
      <c r="AZ102" s="42"/>
      <c r="BA102" s="54"/>
      <c r="BB102" s="54"/>
      <c r="BC102" s="54"/>
      <c r="BD102" s="54"/>
      <c r="BE102" s="54"/>
      <c r="BF102" s="54"/>
      <c r="BG102" s="54"/>
      <c r="BH102" s="54"/>
    </row>
    <row r="103" spans="1:60" s="36" customFormat="1" ht="23.25" customHeight="1">
      <c r="A103" s="154">
        <f>B42</f>
        <v>0</v>
      </c>
      <c r="B103" s="154"/>
      <c r="C103" s="154"/>
      <c r="D103" s="154"/>
      <c r="E103" s="154"/>
      <c r="F103" s="154"/>
      <c r="G103" s="154"/>
      <c r="H103" s="154"/>
      <c r="I103" s="154"/>
      <c r="J103" s="154"/>
      <c r="K103" s="154"/>
      <c r="L103" s="154"/>
      <c r="M103" s="154"/>
      <c r="N103" s="154"/>
      <c r="O103" s="154"/>
      <c r="P103" s="154"/>
      <c r="Q103" s="154"/>
      <c r="R103" s="62"/>
      <c r="S103" s="49"/>
      <c r="T103" s="154"/>
      <c r="U103" s="154"/>
      <c r="V103" s="154"/>
      <c r="W103" s="154"/>
      <c r="X103" s="154"/>
      <c r="Y103" s="154"/>
      <c r="Z103" s="154"/>
      <c r="AA103" s="154"/>
      <c r="AB103" s="154"/>
      <c r="AC103" s="154"/>
      <c r="AD103" s="154"/>
      <c r="AE103" s="154"/>
      <c r="AF103" s="154"/>
      <c r="AG103" s="154"/>
      <c r="AH103" s="154"/>
      <c r="AI103" s="154"/>
      <c r="AJ103" s="154"/>
      <c r="AK103" s="154"/>
      <c r="AL103" s="154"/>
      <c r="AM103" s="22"/>
      <c r="AN103" s="42"/>
      <c r="AO103" s="42"/>
      <c r="AP103" s="42"/>
      <c r="AQ103" s="42"/>
      <c r="AR103" s="42"/>
      <c r="AS103" s="42"/>
      <c r="AT103" s="42"/>
      <c r="AU103" s="42"/>
      <c r="AV103" s="42"/>
      <c r="AW103" s="42"/>
      <c r="AX103" s="42"/>
      <c r="AY103" s="42"/>
      <c r="AZ103" s="42"/>
      <c r="BA103" s="86"/>
      <c r="BB103" s="86"/>
      <c r="BC103" s="86"/>
      <c r="BD103" s="54"/>
      <c r="BE103" s="54"/>
      <c r="BF103" s="54"/>
      <c r="BG103" s="54"/>
      <c r="BH103" s="54"/>
    </row>
    <row r="104" spans="1:60" s="36" customFormat="1" ht="13.5" customHeight="1">
      <c r="A104" s="180" t="s">
        <v>39</v>
      </c>
      <c r="B104" s="180"/>
      <c r="C104" s="180"/>
      <c r="D104" s="180"/>
      <c r="E104" s="180"/>
      <c r="F104" s="180"/>
      <c r="G104" s="180"/>
      <c r="H104" s="180"/>
      <c r="I104" s="180"/>
      <c r="J104" s="180"/>
      <c r="K104" s="180"/>
      <c r="L104" s="180"/>
      <c r="M104" s="180"/>
      <c r="N104" s="180"/>
      <c r="O104" s="180"/>
      <c r="P104" s="180"/>
      <c r="Q104" s="180"/>
      <c r="R104" s="89"/>
      <c r="S104" s="49"/>
      <c r="T104" s="154"/>
      <c r="U104" s="154"/>
      <c r="V104" s="154"/>
      <c r="W104" s="154"/>
      <c r="X104" s="154"/>
      <c r="Y104" s="154"/>
      <c r="Z104" s="154"/>
      <c r="AA104" s="154"/>
      <c r="AB104" s="154"/>
      <c r="AC104" s="154"/>
      <c r="AD104" s="154"/>
      <c r="AE104" s="154"/>
      <c r="AF104" s="154"/>
      <c r="AG104" s="154"/>
      <c r="AH104" s="154"/>
      <c r="AI104" s="154"/>
      <c r="AJ104" s="154"/>
      <c r="AK104" s="154"/>
      <c r="AL104" s="154"/>
      <c r="AM104" s="64"/>
      <c r="AN104" s="42"/>
      <c r="AO104" s="42"/>
      <c r="AP104" s="42"/>
      <c r="AQ104" s="42"/>
      <c r="AR104" s="42"/>
      <c r="AS104" s="42"/>
      <c r="AT104" s="42"/>
      <c r="AU104" s="42"/>
      <c r="AV104" s="42"/>
      <c r="AW104" s="42"/>
      <c r="AX104" s="42"/>
      <c r="AY104" s="42"/>
      <c r="AZ104" s="42"/>
      <c r="BA104" s="54"/>
      <c r="BB104" s="54"/>
      <c r="BC104" s="54"/>
      <c r="BD104" s="54"/>
      <c r="BE104" s="54"/>
      <c r="BF104" s="54"/>
      <c r="BG104" s="54"/>
      <c r="BH104" s="54"/>
    </row>
    <row r="105" spans="1:242" s="87" customFormat="1" ht="80.25" customHeight="1">
      <c r="A105" s="154">
        <f>B44</f>
        <v>0</v>
      </c>
      <c r="B105" s="154"/>
      <c r="C105" s="154"/>
      <c r="D105" s="154"/>
      <c r="E105" s="154"/>
      <c r="F105" s="154"/>
      <c r="G105" s="154"/>
      <c r="H105" s="154"/>
      <c r="I105" s="154"/>
      <c r="J105" s="154"/>
      <c r="K105" s="154"/>
      <c r="L105" s="154"/>
      <c r="M105" s="154"/>
      <c r="N105" s="154"/>
      <c r="O105" s="154"/>
      <c r="P105" s="154"/>
      <c r="Q105" s="154"/>
      <c r="R105" s="154"/>
      <c r="S105" s="64"/>
      <c r="T105" s="154"/>
      <c r="U105" s="154"/>
      <c r="V105" s="154"/>
      <c r="W105" s="154"/>
      <c r="X105" s="154"/>
      <c r="Y105" s="154"/>
      <c r="Z105" s="154"/>
      <c r="AA105" s="154"/>
      <c r="AB105" s="154"/>
      <c r="AC105" s="154"/>
      <c r="AD105" s="154"/>
      <c r="AE105" s="154"/>
      <c r="AF105" s="154"/>
      <c r="AG105" s="154"/>
      <c r="AH105" s="154"/>
      <c r="AI105" s="154"/>
      <c r="AJ105" s="154"/>
      <c r="AK105" s="154"/>
      <c r="AL105" s="154"/>
      <c r="AM105" s="61"/>
      <c r="AN105" s="42"/>
      <c r="AO105" s="42"/>
      <c r="AP105" s="42"/>
      <c r="AQ105" s="42"/>
      <c r="AR105" s="42"/>
      <c r="AS105" s="42"/>
      <c r="AT105" s="42"/>
      <c r="AU105" s="42"/>
      <c r="AV105" s="42"/>
      <c r="AW105" s="42"/>
      <c r="AX105" s="42"/>
      <c r="AY105" s="42"/>
      <c r="AZ105" s="42"/>
      <c r="BA105" s="54"/>
      <c r="BB105" s="54"/>
      <c r="BC105" s="54"/>
      <c r="BD105" s="54"/>
      <c r="BE105" s="54"/>
      <c r="BF105" s="54"/>
      <c r="BG105" s="54"/>
      <c r="BH105" s="54"/>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c r="FV105" s="36"/>
      <c r="FW105" s="36"/>
      <c r="FX105" s="36"/>
      <c r="FY105" s="36"/>
      <c r="FZ105" s="36"/>
      <c r="GA105" s="36"/>
      <c r="GB105" s="36"/>
      <c r="GC105" s="36"/>
      <c r="GD105" s="36"/>
      <c r="GE105" s="36"/>
      <c r="GF105" s="36"/>
      <c r="GG105" s="36"/>
      <c r="GH105" s="36"/>
      <c r="GI105" s="36"/>
      <c r="GJ105" s="36"/>
      <c r="GK105" s="36"/>
      <c r="GL105" s="36"/>
      <c r="GM105" s="36"/>
      <c r="GN105" s="36"/>
      <c r="GO105" s="36"/>
      <c r="GP105" s="36"/>
      <c r="GQ105" s="36"/>
      <c r="GR105" s="36"/>
      <c r="GS105" s="36"/>
      <c r="GT105" s="36"/>
      <c r="GU105" s="36"/>
      <c r="GV105" s="36"/>
      <c r="GW105" s="36"/>
      <c r="GX105" s="36"/>
      <c r="GY105" s="36"/>
      <c r="GZ105" s="36"/>
      <c r="HA105" s="36"/>
      <c r="HB105" s="36"/>
      <c r="HC105" s="36"/>
      <c r="HD105" s="36"/>
      <c r="HE105" s="36"/>
      <c r="HF105" s="36"/>
      <c r="HG105" s="36"/>
      <c r="HH105" s="36"/>
      <c r="HI105" s="36"/>
      <c r="HJ105" s="36"/>
      <c r="HK105" s="36"/>
      <c r="HL105" s="36"/>
      <c r="HM105" s="36"/>
      <c r="HN105" s="36"/>
      <c r="HO105" s="36"/>
      <c r="HP105" s="36"/>
      <c r="HQ105" s="36"/>
      <c r="HR105" s="36"/>
      <c r="HS105" s="36"/>
      <c r="HT105" s="36"/>
      <c r="HU105" s="36"/>
      <c r="HV105" s="36"/>
      <c r="HW105" s="36"/>
      <c r="HX105" s="36"/>
      <c r="HY105" s="36"/>
      <c r="HZ105" s="36"/>
      <c r="IA105" s="36"/>
      <c r="IB105" s="36"/>
      <c r="IC105" s="36"/>
      <c r="ID105" s="36"/>
      <c r="IE105" s="36"/>
      <c r="IF105" s="36"/>
      <c r="IG105" s="36"/>
      <c r="IH105" s="36"/>
    </row>
    <row r="106" spans="1:60" s="36" customFormat="1" ht="13.5" customHeight="1">
      <c r="A106" s="154"/>
      <c r="B106" s="154"/>
      <c r="C106" s="154"/>
      <c r="D106" s="154"/>
      <c r="E106" s="154"/>
      <c r="F106" s="154"/>
      <c r="G106" s="154"/>
      <c r="H106" s="154"/>
      <c r="I106" s="154"/>
      <c r="J106" s="154"/>
      <c r="K106" s="154"/>
      <c r="L106" s="154"/>
      <c r="M106" s="154"/>
      <c r="N106" s="154"/>
      <c r="O106" s="154"/>
      <c r="P106" s="154"/>
      <c r="Q106" s="154"/>
      <c r="R106" s="154"/>
      <c r="S106" s="49"/>
      <c r="T106" s="154"/>
      <c r="U106" s="154"/>
      <c r="V106" s="154"/>
      <c r="W106" s="154"/>
      <c r="X106" s="154"/>
      <c r="Y106" s="154"/>
      <c r="Z106" s="154"/>
      <c r="AA106" s="154"/>
      <c r="AB106" s="154"/>
      <c r="AC106" s="154"/>
      <c r="AD106" s="154"/>
      <c r="AE106" s="154"/>
      <c r="AF106" s="154"/>
      <c r="AG106" s="154"/>
      <c r="AH106" s="154"/>
      <c r="AI106" s="154"/>
      <c r="AJ106" s="154"/>
      <c r="AK106" s="154"/>
      <c r="AL106" s="154"/>
      <c r="AM106" s="22"/>
      <c r="AN106" s="42"/>
      <c r="AO106" s="42"/>
      <c r="AP106" s="42"/>
      <c r="AQ106" s="42"/>
      <c r="AR106" s="42"/>
      <c r="AS106" s="42"/>
      <c r="AT106" s="42"/>
      <c r="AU106" s="42"/>
      <c r="AV106" s="42"/>
      <c r="AW106" s="42"/>
      <c r="AX106" s="42"/>
      <c r="AY106" s="42"/>
      <c r="AZ106" s="42"/>
      <c r="BA106" s="54"/>
      <c r="BB106" s="54"/>
      <c r="BC106" s="54"/>
      <c r="BD106" s="54"/>
      <c r="BE106" s="54"/>
      <c r="BF106" s="54"/>
      <c r="BG106" s="54"/>
      <c r="BH106" s="54"/>
    </row>
    <row r="107" spans="1:60" s="36" customFormat="1" ht="13.5" customHeight="1">
      <c r="A107" s="154"/>
      <c r="B107" s="154"/>
      <c r="C107" s="154"/>
      <c r="D107" s="154"/>
      <c r="E107" s="154"/>
      <c r="F107" s="154"/>
      <c r="G107" s="154"/>
      <c r="H107" s="154"/>
      <c r="I107" s="154"/>
      <c r="J107" s="154"/>
      <c r="K107" s="154"/>
      <c r="L107" s="154"/>
      <c r="M107" s="154"/>
      <c r="N107" s="154"/>
      <c r="O107" s="154"/>
      <c r="P107" s="154"/>
      <c r="Q107" s="154"/>
      <c r="R107" s="154"/>
      <c r="S107" s="49"/>
      <c r="T107" s="154"/>
      <c r="U107" s="154"/>
      <c r="V107" s="154"/>
      <c r="W107" s="154"/>
      <c r="X107" s="154"/>
      <c r="Y107" s="154"/>
      <c r="Z107" s="154"/>
      <c r="AA107" s="154"/>
      <c r="AB107" s="154"/>
      <c r="AC107" s="154"/>
      <c r="AD107" s="154"/>
      <c r="AE107" s="154"/>
      <c r="AF107" s="154"/>
      <c r="AG107" s="154"/>
      <c r="AH107" s="154"/>
      <c r="AI107" s="154"/>
      <c r="AJ107" s="154"/>
      <c r="AK107" s="154"/>
      <c r="AL107" s="154"/>
      <c r="AM107" s="22"/>
      <c r="AN107" s="42"/>
      <c r="AO107" s="42"/>
      <c r="AP107" s="42"/>
      <c r="AQ107" s="42"/>
      <c r="AR107" s="42"/>
      <c r="AS107" s="42"/>
      <c r="AT107" s="42"/>
      <c r="AU107" s="42"/>
      <c r="AV107" s="42"/>
      <c r="AW107" s="42"/>
      <c r="AX107" s="42"/>
      <c r="AY107" s="42"/>
      <c r="AZ107" s="42"/>
      <c r="BA107" s="54"/>
      <c r="BB107" s="54"/>
      <c r="BC107" s="54"/>
      <c r="BD107" s="88"/>
      <c r="BE107" s="88"/>
      <c r="BF107" s="88"/>
      <c r="BG107" s="88"/>
      <c r="BH107" s="88"/>
    </row>
    <row r="108" spans="1:242" s="36" customFormat="1" ht="13.5" customHeight="1">
      <c r="A108" s="154"/>
      <c r="B108" s="154"/>
      <c r="C108" s="154"/>
      <c r="D108" s="154"/>
      <c r="E108" s="154"/>
      <c r="F108" s="154"/>
      <c r="G108" s="154"/>
      <c r="H108" s="154"/>
      <c r="I108" s="154"/>
      <c r="J108" s="154"/>
      <c r="K108" s="154"/>
      <c r="L108" s="154"/>
      <c r="M108" s="154"/>
      <c r="N108" s="154"/>
      <c r="O108" s="154"/>
      <c r="P108" s="154"/>
      <c r="Q108" s="154"/>
      <c r="R108" s="154"/>
      <c r="S108" s="49"/>
      <c r="T108" s="154"/>
      <c r="U108" s="154"/>
      <c r="V108" s="154"/>
      <c r="W108" s="154"/>
      <c r="X108" s="154"/>
      <c r="Y108" s="154"/>
      <c r="Z108" s="154"/>
      <c r="AA108" s="154"/>
      <c r="AB108" s="154"/>
      <c r="AC108" s="154"/>
      <c r="AD108" s="154"/>
      <c r="AE108" s="154"/>
      <c r="AF108" s="154"/>
      <c r="AG108" s="154"/>
      <c r="AH108" s="154"/>
      <c r="AI108" s="154"/>
      <c r="AJ108" s="154"/>
      <c r="AK108" s="154"/>
      <c r="AL108" s="154"/>
      <c r="AM108" s="22"/>
      <c r="AN108" s="42"/>
      <c r="AO108" s="42"/>
      <c r="AP108" s="42"/>
      <c r="AQ108" s="42"/>
      <c r="AR108" s="42"/>
      <c r="AS108" s="42"/>
      <c r="AT108" s="42"/>
      <c r="AU108" s="42"/>
      <c r="AV108" s="42"/>
      <c r="AW108" s="42"/>
      <c r="AX108" s="42"/>
      <c r="AY108" s="42"/>
      <c r="AZ108" s="42"/>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c r="EO108" s="87"/>
      <c r="EP108" s="87"/>
      <c r="EQ108" s="87"/>
      <c r="ER108" s="87"/>
      <c r="ES108" s="87"/>
      <c r="ET108" s="87"/>
      <c r="EU108" s="87"/>
      <c r="EV108" s="87"/>
      <c r="EW108" s="87"/>
      <c r="EX108" s="87"/>
      <c r="EY108" s="87"/>
      <c r="EZ108" s="87"/>
      <c r="FA108" s="87"/>
      <c r="FB108" s="87"/>
      <c r="FC108" s="87"/>
      <c r="FD108" s="87"/>
      <c r="FE108" s="87"/>
      <c r="FF108" s="87"/>
      <c r="FG108" s="87"/>
      <c r="FH108" s="87"/>
      <c r="FI108" s="87"/>
      <c r="FJ108" s="87"/>
      <c r="FK108" s="87"/>
      <c r="FL108" s="87"/>
      <c r="FM108" s="87"/>
      <c r="FN108" s="87"/>
      <c r="FO108" s="87"/>
      <c r="FP108" s="87"/>
      <c r="FQ108" s="87"/>
      <c r="FR108" s="87"/>
      <c r="FS108" s="87"/>
      <c r="FT108" s="87"/>
      <c r="FU108" s="87"/>
      <c r="FV108" s="87"/>
      <c r="FW108" s="87"/>
      <c r="FX108" s="87"/>
      <c r="FY108" s="87"/>
      <c r="FZ108" s="87"/>
      <c r="GA108" s="87"/>
      <c r="GB108" s="87"/>
      <c r="GC108" s="87"/>
      <c r="GD108" s="87"/>
      <c r="GE108" s="87"/>
      <c r="GF108" s="87"/>
      <c r="GG108" s="87"/>
      <c r="GH108" s="87"/>
      <c r="GI108" s="87"/>
      <c r="GJ108" s="87"/>
      <c r="GK108" s="87"/>
      <c r="GL108" s="87"/>
      <c r="GM108" s="87"/>
      <c r="GN108" s="87"/>
      <c r="GO108" s="87"/>
      <c r="GP108" s="87"/>
      <c r="GQ108" s="87"/>
      <c r="GR108" s="87"/>
      <c r="GS108" s="87"/>
      <c r="GT108" s="87"/>
      <c r="GU108" s="87"/>
      <c r="GV108" s="87"/>
      <c r="GW108" s="87"/>
      <c r="GX108" s="87"/>
      <c r="GY108" s="87"/>
      <c r="GZ108" s="87"/>
      <c r="HA108" s="87"/>
      <c r="HB108" s="87"/>
      <c r="HC108" s="87"/>
      <c r="HD108" s="87"/>
      <c r="HE108" s="87"/>
      <c r="HF108" s="87"/>
      <c r="HG108" s="87"/>
      <c r="HH108" s="87"/>
      <c r="HI108" s="87"/>
      <c r="HJ108" s="87"/>
      <c r="HK108" s="87"/>
      <c r="HL108" s="87"/>
      <c r="HM108" s="87"/>
      <c r="HN108" s="87"/>
      <c r="HO108" s="87"/>
      <c r="HP108" s="87"/>
      <c r="HQ108" s="87"/>
      <c r="HR108" s="87"/>
      <c r="HS108" s="87"/>
      <c r="HT108" s="87"/>
      <c r="HU108" s="87"/>
      <c r="HV108" s="87"/>
      <c r="HW108" s="87"/>
      <c r="HX108" s="87"/>
      <c r="HY108" s="87"/>
      <c r="HZ108" s="87"/>
      <c r="IA108" s="87"/>
      <c r="IB108" s="87"/>
      <c r="IC108" s="87"/>
      <c r="ID108" s="87"/>
      <c r="IE108" s="87"/>
      <c r="IF108" s="87"/>
      <c r="IG108" s="87"/>
      <c r="IH108" s="87"/>
    </row>
    <row r="109" spans="1:55" s="36" customFormat="1" ht="13.5" customHeight="1">
      <c r="A109" s="154"/>
      <c r="B109" s="154"/>
      <c r="C109" s="154"/>
      <c r="D109" s="154"/>
      <c r="E109" s="154"/>
      <c r="F109" s="154"/>
      <c r="G109" s="154"/>
      <c r="H109" s="154"/>
      <c r="I109" s="154"/>
      <c r="J109" s="154"/>
      <c r="K109" s="154"/>
      <c r="L109" s="154"/>
      <c r="M109" s="154"/>
      <c r="N109" s="154"/>
      <c r="O109" s="154"/>
      <c r="P109" s="154"/>
      <c r="Q109" s="154"/>
      <c r="R109" s="154"/>
      <c r="S109" s="49"/>
      <c r="T109" s="154"/>
      <c r="U109" s="154"/>
      <c r="V109" s="154"/>
      <c r="W109" s="154"/>
      <c r="X109" s="154"/>
      <c r="Y109" s="154"/>
      <c r="Z109" s="154"/>
      <c r="AA109" s="154"/>
      <c r="AB109" s="154"/>
      <c r="AC109" s="154"/>
      <c r="AD109" s="154"/>
      <c r="AE109" s="154"/>
      <c r="AF109" s="154"/>
      <c r="AG109" s="154"/>
      <c r="AH109" s="154"/>
      <c r="AI109" s="154"/>
      <c r="AJ109" s="154"/>
      <c r="AK109" s="154"/>
      <c r="AL109" s="154"/>
      <c r="AM109" s="22"/>
      <c r="AN109" s="42"/>
      <c r="AO109" s="42"/>
      <c r="AP109" s="42"/>
      <c r="AQ109" s="42"/>
      <c r="AR109" s="42"/>
      <c r="AS109" s="42"/>
      <c r="AT109" s="42"/>
      <c r="AU109" s="42"/>
      <c r="AV109" s="42"/>
      <c r="AW109" s="42"/>
      <c r="AX109" s="42"/>
      <c r="AY109" s="42"/>
      <c r="AZ109" s="42"/>
      <c r="BA109" s="88"/>
      <c r="BB109" s="88"/>
      <c r="BC109" s="88"/>
    </row>
    <row r="110" spans="1:52" s="36" customFormat="1" ht="13.5" customHeight="1">
      <c r="A110" s="154"/>
      <c r="B110" s="154"/>
      <c r="C110" s="154"/>
      <c r="D110" s="154"/>
      <c r="E110" s="154"/>
      <c r="F110" s="154"/>
      <c r="G110" s="154"/>
      <c r="H110" s="154"/>
      <c r="I110" s="154"/>
      <c r="J110" s="154"/>
      <c r="K110" s="154"/>
      <c r="L110" s="154"/>
      <c r="M110" s="154"/>
      <c r="N110" s="154"/>
      <c r="O110" s="154"/>
      <c r="P110" s="154"/>
      <c r="Q110" s="154"/>
      <c r="R110" s="154"/>
      <c r="S110" s="49"/>
      <c r="U110" s="67"/>
      <c r="V110" s="67"/>
      <c r="W110" s="67"/>
      <c r="X110" s="67"/>
      <c r="Y110" s="67"/>
      <c r="Z110" s="67"/>
      <c r="AA110" s="67"/>
      <c r="AB110" s="67"/>
      <c r="AC110" s="67"/>
      <c r="AD110" s="67"/>
      <c r="AE110" s="67"/>
      <c r="AF110" s="67"/>
      <c r="AG110" s="67"/>
      <c r="AH110" s="67"/>
      <c r="AI110" s="67"/>
      <c r="AJ110" s="67"/>
      <c r="AK110" s="67"/>
      <c r="AL110" s="67"/>
      <c r="AM110" s="22"/>
      <c r="AN110" s="42"/>
      <c r="AO110" s="42"/>
      <c r="AP110" s="42"/>
      <c r="AQ110" s="42"/>
      <c r="AR110" s="42"/>
      <c r="AS110" s="42"/>
      <c r="AT110" s="42"/>
      <c r="AU110" s="42"/>
      <c r="AV110" s="42"/>
      <c r="AW110" s="42"/>
      <c r="AX110" s="42"/>
      <c r="AY110" s="42"/>
      <c r="AZ110" s="42"/>
    </row>
    <row r="111" spans="1:52" s="36" customFormat="1" ht="1.5" customHeight="1">
      <c r="A111" s="90"/>
      <c r="B111" s="90"/>
      <c r="C111" s="90"/>
      <c r="D111" s="90"/>
      <c r="E111" s="90"/>
      <c r="F111" s="90"/>
      <c r="G111" s="90"/>
      <c r="H111" s="90"/>
      <c r="I111" s="90"/>
      <c r="J111" s="90"/>
      <c r="K111" s="90"/>
      <c r="L111" s="90"/>
      <c r="M111" s="90"/>
      <c r="N111" s="90"/>
      <c r="O111" s="90"/>
      <c r="P111" s="90"/>
      <c r="Q111" s="90"/>
      <c r="R111" s="62"/>
      <c r="S111" s="22"/>
      <c r="T111" s="67"/>
      <c r="U111" s="67"/>
      <c r="V111" s="67"/>
      <c r="W111" s="67"/>
      <c r="X111" s="67"/>
      <c r="Y111" s="67"/>
      <c r="Z111" s="67"/>
      <c r="AA111" s="67"/>
      <c r="AB111" s="67"/>
      <c r="AC111" s="67"/>
      <c r="AD111" s="67"/>
      <c r="AE111" s="67"/>
      <c r="AF111" s="67"/>
      <c r="AG111" s="67"/>
      <c r="AH111" s="67"/>
      <c r="AI111" s="67"/>
      <c r="AJ111" s="67"/>
      <c r="AK111" s="67"/>
      <c r="AL111" s="67"/>
      <c r="AM111" s="22"/>
      <c r="AN111" s="42"/>
      <c r="AO111" s="42"/>
      <c r="AP111" s="42"/>
      <c r="AQ111" s="42"/>
      <c r="AR111" s="42"/>
      <c r="AS111" s="42"/>
      <c r="AT111" s="42"/>
      <c r="AU111" s="42"/>
      <c r="AV111" s="42"/>
      <c r="AW111" s="42"/>
      <c r="AX111" s="42"/>
      <c r="AY111" s="42"/>
      <c r="AZ111" s="42"/>
    </row>
    <row r="112" spans="1:52" s="36" customFormat="1" ht="15.75" customHeight="1">
      <c r="A112" s="182"/>
      <c r="B112" s="182"/>
      <c r="C112" s="182"/>
      <c r="D112" s="182"/>
      <c r="E112" s="182"/>
      <c r="F112" s="182"/>
      <c r="G112" s="182"/>
      <c r="H112" s="182"/>
      <c r="I112" s="182"/>
      <c r="J112" s="182"/>
      <c r="K112" s="182"/>
      <c r="L112" s="182"/>
      <c r="M112" s="182"/>
      <c r="N112" s="182"/>
      <c r="O112" s="182"/>
      <c r="P112" s="182"/>
      <c r="Q112" s="182"/>
      <c r="R112" s="62"/>
      <c r="S112" s="22"/>
      <c r="T112" s="177" t="str">
        <f>VLOOKUP(W6,$BA$2:$BG$35,6,0)</f>
        <v>Заместитель начальника управления - начальник 
отдела надзора Витебского областного 
управления Госпромнадзора
___________________________В.Н.Лойко </v>
      </c>
      <c r="U112" s="177"/>
      <c r="V112" s="177"/>
      <c r="W112" s="177"/>
      <c r="X112" s="177"/>
      <c r="Y112" s="177"/>
      <c r="Z112" s="177"/>
      <c r="AA112" s="177"/>
      <c r="AB112" s="177"/>
      <c r="AC112" s="177"/>
      <c r="AD112" s="177"/>
      <c r="AE112" s="177"/>
      <c r="AF112" s="177"/>
      <c r="AG112" s="177"/>
      <c r="AH112" s="177"/>
      <c r="AI112" s="177"/>
      <c r="AJ112" s="177"/>
      <c r="AK112" s="177"/>
      <c r="AL112" s="177"/>
      <c r="AM112" s="22"/>
      <c r="AN112" s="42"/>
      <c r="AO112" s="42"/>
      <c r="AP112" s="42"/>
      <c r="AQ112" s="42"/>
      <c r="AR112" s="42"/>
      <c r="AS112" s="42"/>
      <c r="AT112" s="42"/>
      <c r="AU112" s="42"/>
      <c r="AV112" s="42"/>
      <c r="AW112" s="42"/>
      <c r="AX112" s="42"/>
      <c r="AY112" s="42"/>
      <c r="AZ112" s="42"/>
    </row>
    <row r="113" spans="1:52" s="36" customFormat="1" ht="23.25" customHeight="1">
      <c r="A113" s="183"/>
      <c r="B113" s="183"/>
      <c r="C113" s="183"/>
      <c r="D113" s="183"/>
      <c r="E113" s="183"/>
      <c r="F113" s="183"/>
      <c r="G113" s="183"/>
      <c r="H113" s="183"/>
      <c r="I113" s="183"/>
      <c r="J113" s="183"/>
      <c r="K113" s="183"/>
      <c r="L113" s="183"/>
      <c r="M113" s="183"/>
      <c r="N113" s="183"/>
      <c r="O113" s="183"/>
      <c r="P113" s="183"/>
      <c r="Q113" s="183"/>
      <c r="R113" s="22"/>
      <c r="S113" s="22"/>
      <c r="T113" s="177"/>
      <c r="U113" s="177"/>
      <c r="V113" s="177"/>
      <c r="W113" s="177"/>
      <c r="X113" s="177"/>
      <c r="Y113" s="177"/>
      <c r="Z113" s="177"/>
      <c r="AA113" s="177"/>
      <c r="AB113" s="177"/>
      <c r="AC113" s="177"/>
      <c r="AD113" s="177"/>
      <c r="AE113" s="177"/>
      <c r="AF113" s="177"/>
      <c r="AG113" s="177"/>
      <c r="AH113" s="177"/>
      <c r="AI113" s="177"/>
      <c r="AJ113" s="177"/>
      <c r="AK113" s="177"/>
      <c r="AL113" s="177"/>
      <c r="AM113" s="22"/>
      <c r="AN113" s="42"/>
      <c r="AO113" s="42"/>
      <c r="AP113" s="42"/>
      <c r="AQ113" s="42"/>
      <c r="AR113" s="42"/>
      <c r="AS113" s="42"/>
      <c r="AT113" s="42"/>
      <c r="AU113" s="42"/>
      <c r="AV113" s="42"/>
      <c r="AW113" s="42"/>
      <c r="AX113" s="42"/>
      <c r="AY113" s="42"/>
      <c r="AZ113" s="42"/>
    </row>
    <row r="114" spans="1:52" s="36" customFormat="1" ht="8.25" customHeight="1">
      <c r="A114" s="47"/>
      <c r="B114" s="24" t="s">
        <v>35</v>
      </c>
      <c r="C114" s="22"/>
      <c r="D114" s="22"/>
      <c r="E114" s="22"/>
      <c r="F114" s="22"/>
      <c r="G114" s="22"/>
      <c r="H114" s="22"/>
      <c r="I114" s="22"/>
      <c r="J114" s="22"/>
      <c r="K114" s="22"/>
      <c r="L114" s="22"/>
      <c r="M114" s="22"/>
      <c r="N114" s="22"/>
      <c r="O114" s="22"/>
      <c r="P114" s="22"/>
      <c r="Q114" s="22"/>
      <c r="R114" s="22"/>
      <c r="S114" s="22"/>
      <c r="T114" s="177"/>
      <c r="U114" s="177"/>
      <c r="V114" s="177"/>
      <c r="W114" s="177"/>
      <c r="X114" s="177"/>
      <c r="Y114" s="177"/>
      <c r="Z114" s="177"/>
      <c r="AA114" s="177"/>
      <c r="AB114" s="177"/>
      <c r="AC114" s="177"/>
      <c r="AD114" s="177"/>
      <c r="AE114" s="177"/>
      <c r="AF114" s="177"/>
      <c r="AG114" s="177"/>
      <c r="AH114" s="177"/>
      <c r="AI114" s="177"/>
      <c r="AJ114" s="177"/>
      <c r="AK114" s="177"/>
      <c r="AL114" s="177"/>
      <c r="AM114" s="22"/>
      <c r="AN114" s="42"/>
      <c r="AO114" s="42"/>
      <c r="AP114" s="42"/>
      <c r="AQ114" s="42"/>
      <c r="AR114" s="42"/>
      <c r="AS114" s="42"/>
      <c r="AT114" s="42"/>
      <c r="AU114" s="42"/>
      <c r="AV114" s="42"/>
      <c r="AW114" s="42"/>
      <c r="AX114" s="42"/>
      <c r="AY114" s="42"/>
      <c r="AZ114" s="42"/>
    </row>
    <row r="115" spans="1:52" s="36" customFormat="1" ht="30.75" customHeight="1">
      <c r="A115" s="149"/>
      <c r="B115" s="149"/>
      <c r="C115" s="149"/>
      <c r="D115" s="149"/>
      <c r="E115" s="149"/>
      <c r="F115" s="149"/>
      <c r="G115" s="149"/>
      <c r="H115" s="22"/>
      <c r="I115" s="22"/>
      <c r="J115" s="22"/>
      <c r="K115" s="202"/>
      <c r="L115" s="202"/>
      <c r="M115" s="202"/>
      <c r="N115" s="202"/>
      <c r="O115" s="202"/>
      <c r="P115" s="202"/>
      <c r="Q115" s="202"/>
      <c r="R115" s="202"/>
      <c r="S115" s="22"/>
      <c r="T115" s="177"/>
      <c r="U115" s="177"/>
      <c r="V115" s="177"/>
      <c r="W115" s="177"/>
      <c r="X115" s="177"/>
      <c r="Y115" s="177"/>
      <c r="Z115" s="177"/>
      <c r="AA115" s="177"/>
      <c r="AB115" s="177"/>
      <c r="AC115" s="177"/>
      <c r="AD115" s="177"/>
      <c r="AE115" s="177"/>
      <c r="AF115" s="177"/>
      <c r="AG115" s="177"/>
      <c r="AH115" s="177"/>
      <c r="AI115" s="177"/>
      <c r="AJ115" s="177"/>
      <c r="AK115" s="177"/>
      <c r="AL115" s="177"/>
      <c r="AM115" s="22"/>
      <c r="AN115" s="42"/>
      <c r="AO115" s="42"/>
      <c r="AP115" s="42"/>
      <c r="AQ115" s="42"/>
      <c r="AR115" s="42"/>
      <c r="AS115" s="42"/>
      <c r="AT115" s="42"/>
      <c r="AU115" s="42"/>
      <c r="AV115" s="42"/>
      <c r="AW115" s="42"/>
      <c r="AX115" s="42"/>
      <c r="AY115" s="42"/>
      <c r="AZ115" s="42"/>
    </row>
    <row r="116" spans="1:242" s="91" customFormat="1" ht="15">
      <c r="A116" s="23"/>
      <c r="B116" s="23"/>
      <c r="C116" s="24" t="s">
        <v>11</v>
      </c>
      <c r="D116" s="23"/>
      <c r="E116" s="23"/>
      <c r="F116" s="23"/>
      <c r="G116" s="23"/>
      <c r="H116" s="23"/>
      <c r="I116" s="23"/>
      <c r="J116" s="23"/>
      <c r="K116" s="23"/>
      <c r="L116" s="23" t="s">
        <v>36</v>
      </c>
      <c r="M116" s="23"/>
      <c r="N116" s="24"/>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42"/>
      <c r="AO116" s="42"/>
      <c r="AP116" s="42"/>
      <c r="AQ116" s="42"/>
      <c r="AR116" s="42"/>
      <c r="AS116" s="42"/>
      <c r="AT116" s="42"/>
      <c r="AU116" s="42"/>
      <c r="AV116" s="42"/>
      <c r="AW116" s="42"/>
      <c r="AX116" s="42"/>
      <c r="AY116" s="42"/>
      <c r="AZ116" s="42"/>
      <c r="BA116" s="36"/>
      <c r="BB116" s="36"/>
      <c r="BC116" s="36"/>
      <c r="BD116" s="87"/>
      <c r="BE116" s="87"/>
      <c r="BF116" s="87"/>
      <c r="BG116" s="87"/>
      <c r="BH116" s="87"/>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6"/>
      <c r="FN116" s="36"/>
      <c r="FO116" s="36"/>
      <c r="FP116" s="36"/>
      <c r="FQ116" s="36"/>
      <c r="FR116" s="36"/>
      <c r="FS116" s="36"/>
      <c r="FT116" s="36"/>
      <c r="FU116" s="36"/>
      <c r="FV116" s="36"/>
      <c r="FW116" s="36"/>
      <c r="FX116" s="36"/>
      <c r="FY116" s="36"/>
      <c r="FZ116" s="36"/>
      <c r="GA116" s="36"/>
      <c r="GB116" s="36"/>
      <c r="GC116" s="36"/>
      <c r="GD116" s="36"/>
      <c r="GE116" s="36"/>
      <c r="GF116" s="36"/>
      <c r="GG116" s="36"/>
      <c r="GH116" s="36"/>
      <c r="GI116" s="36"/>
      <c r="GJ116" s="36"/>
      <c r="GK116" s="36"/>
      <c r="GL116" s="36"/>
      <c r="GM116" s="36"/>
      <c r="GN116" s="36"/>
      <c r="GO116" s="36"/>
      <c r="GP116" s="36"/>
      <c r="GQ116" s="36"/>
      <c r="GR116" s="36"/>
      <c r="GS116" s="36"/>
      <c r="GT116" s="36"/>
      <c r="GU116" s="36"/>
      <c r="GV116" s="36"/>
      <c r="GW116" s="36"/>
      <c r="GX116" s="36"/>
      <c r="GY116" s="36"/>
      <c r="GZ116" s="36"/>
      <c r="HA116" s="36"/>
      <c r="HB116" s="36"/>
      <c r="HC116" s="36"/>
      <c r="HD116" s="36"/>
      <c r="HE116" s="36"/>
      <c r="HF116" s="36"/>
      <c r="HG116" s="36"/>
      <c r="HH116" s="36"/>
      <c r="HI116" s="36"/>
      <c r="HJ116" s="36"/>
      <c r="HK116" s="36"/>
      <c r="HL116" s="36"/>
      <c r="HM116" s="36"/>
      <c r="HN116" s="36"/>
      <c r="HO116" s="36"/>
      <c r="HP116" s="36"/>
      <c r="HQ116" s="36"/>
      <c r="HR116" s="36"/>
      <c r="HS116" s="36"/>
      <c r="HT116" s="36"/>
      <c r="HU116" s="36"/>
      <c r="HV116" s="36"/>
      <c r="HW116" s="36"/>
      <c r="HX116" s="36"/>
      <c r="HY116" s="36"/>
      <c r="HZ116" s="36"/>
      <c r="IA116" s="36"/>
      <c r="IB116" s="36"/>
      <c r="IC116" s="36"/>
      <c r="ID116" s="36"/>
      <c r="IE116" s="36"/>
      <c r="IF116" s="36"/>
      <c r="IG116" s="36"/>
      <c r="IH116" s="36"/>
    </row>
    <row r="117" spans="1:52" s="36" customFormat="1" ht="9" customHeight="1">
      <c r="A117" s="149"/>
      <c r="B117" s="149"/>
      <c r="C117" s="149"/>
      <c r="D117" s="149"/>
      <c r="E117" s="149"/>
      <c r="F117" s="149"/>
      <c r="G117" s="149"/>
      <c r="H117" s="149"/>
      <c r="I117" s="149"/>
      <c r="J117" s="22" t="s">
        <v>5</v>
      </c>
      <c r="K117" s="22"/>
      <c r="L117" s="22"/>
      <c r="M117" s="22"/>
      <c r="N117" s="22"/>
      <c r="O117" s="22"/>
      <c r="P117" s="22"/>
      <c r="Q117" s="22"/>
      <c r="R117" s="22"/>
      <c r="S117" s="22"/>
      <c r="T117" s="149"/>
      <c r="U117" s="149"/>
      <c r="V117" s="149"/>
      <c r="W117" s="149"/>
      <c r="X117" s="149"/>
      <c r="Y117" s="149"/>
      <c r="Z117" s="149"/>
      <c r="AA117" s="149"/>
      <c r="AB117" s="149"/>
      <c r="AC117" s="22" t="s">
        <v>5</v>
      </c>
      <c r="AD117" s="22"/>
      <c r="AE117" s="22"/>
      <c r="AF117" s="22"/>
      <c r="AG117" s="22"/>
      <c r="AH117" s="22"/>
      <c r="AI117" s="22"/>
      <c r="AJ117" s="22"/>
      <c r="AK117" s="22"/>
      <c r="AL117" s="22"/>
      <c r="AM117" s="22"/>
      <c r="AN117" s="42"/>
      <c r="AO117" s="42"/>
      <c r="AP117" s="42"/>
      <c r="AQ117" s="42"/>
      <c r="AR117" s="42"/>
      <c r="AS117" s="42"/>
      <c r="AT117" s="42"/>
      <c r="AU117" s="42"/>
      <c r="AV117" s="42"/>
      <c r="AW117" s="42"/>
      <c r="AX117" s="42"/>
      <c r="AY117" s="42"/>
      <c r="AZ117" s="42"/>
    </row>
    <row r="118" spans="1:55" s="36" customFormat="1" ht="11.25" customHeight="1">
      <c r="A118" s="24" t="s">
        <v>12</v>
      </c>
      <c r="B118" s="22"/>
      <c r="C118" s="22"/>
      <c r="D118" s="22"/>
      <c r="E118" s="22"/>
      <c r="F118" s="22"/>
      <c r="G118" s="22"/>
      <c r="H118" s="22"/>
      <c r="I118" s="22"/>
      <c r="J118" s="22"/>
      <c r="K118" s="22"/>
      <c r="L118" s="22"/>
      <c r="M118" s="22"/>
      <c r="N118" s="22"/>
      <c r="O118" s="22"/>
      <c r="P118" s="22"/>
      <c r="Q118" s="22"/>
      <c r="R118" s="22"/>
      <c r="S118" s="22"/>
      <c r="T118" s="24" t="s">
        <v>12</v>
      </c>
      <c r="U118" s="22"/>
      <c r="V118" s="22"/>
      <c r="W118" s="22"/>
      <c r="X118" s="22"/>
      <c r="Y118" s="22"/>
      <c r="Z118" s="22"/>
      <c r="AA118" s="22"/>
      <c r="AB118" s="22"/>
      <c r="AC118" s="22"/>
      <c r="AD118" s="22"/>
      <c r="AE118" s="22"/>
      <c r="AF118" s="22"/>
      <c r="AG118" s="22"/>
      <c r="AH118" s="22"/>
      <c r="AI118" s="22"/>
      <c r="AJ118" s="22"/>
      <c r="AK118" s="22"/>
      <c r="AL118" s="22"/>
      <c r="AM118" s="22"/>
      <c r="AN118" s="42"/>
      <c r="AO118" s="42"/>
      <c r="AP118" s="42"/>
      <c r="AQ118" s="42"/>
      <c r="AR118" s="42"/>
      <c r="AS118" s="42"/>
      <c r="AT118" s="42"/>
      <c r="AU118" s="42"/>
      <c r="AV118" s="42"/>
      <c r="AW118" s="42"/>
      <c r="AX118" s="42"/>
      <c r="AY118" s="42"/>
      <c r="AZ118" s="42"/>
      <c r="BA118" s="87"/>
      <c r="BB118" s="87"/>
      <c r="BC118" s="87"/>
    </row>
    <row r="119" spans="1:242" s="36" customFormat="1" ht="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42"/>
      <c r="AO119" s="42"/>
      <c r="AP119" s="42"/>
      <c r="AQ119" s="42"/>
      <c r="AR119" s="42"/>
      <c r="AS119" s="42"/>
      <c r="AT119" s="42"/>
      <c r="AU119" s="42"/>
      <c r="AV119" s="42"/>
      <c r="AW119" s="42"/>
      <c r="AX119" s="42"/>
      <c r="AY119" s="42"/>
      <c r="AZ119" s="42"/>
      <c r="BI119" s="91"/>
      <c r="BJ119" s="91"/>
      <c r="BK119" s="91"/>
      <c r="BL119" s="91"/>
      <c r="BM119" s="91"/>
      <c r="BN119" s="91"/>
      <c r="BO119" s="91"/>
      <c r="BP119" s="91"/>
      <c r="BQ119" s="91"/>
      <c r="BR119" s="91"/>
      <c r="BS119" s="91"/>
      <c r="BT119" s="91"/>
      <c r="BU119" s="91"/>
      <c r="BV119" s="91"/>
      <c r="BW119" s="91"/>
      <c r="BX119" s="91"/>
      <c r="BY119" s="91"/>
      <c r="BZ119" s="91"/>
      <c r="CA119" s="91"/>
      <c r="CB119" s="91"/>
      <c r="CC119" s="91"/>
      <c r="CD119" s="91"/>
      <c r="CE119" s="91"/>
      <c r="CF119" s="91"/>
      <c r="CG119" s="91"/>
      <c r="CH119" s="91"/>
      <c r="CI119" s="91"/>
      <c r="CJ119" s="91"/>
      <c r="CK119" s="91"/>
      <c r="CL119" s="91"/>
      <c r="CM119" s="91"/>
      <c r="CN119" s="91"/>
      <c r="CO119" s="91"/>
      <c r="CP119" s="91"/>
      <c r="CQ119" s="91"/>
      <c r="CR119" s="91"/>
      <c r="CS119" s="91"/>
      <c r="CT119" s="91"/>
      <c r="CU119" s="91"/>
      <c r="CV119" s="91"/>
      <c r="CW119" s="91"/>
      <c r="CX119" s="91"/>
      <c r="CY119" s="91"/>
      <c r="CZ119" s="91"/>
      <c r="DA119" s="91"/>
      <c r="DB119" s="91"/>
      <c r="DC119" s="91"/>
      <c r="DD119" s="91"/>
      <c r="DE119" s="91"/>
      <c r="DF119" s="91"/>
      <c r="DG119" s="91"/>
      <c r="DH119" s="91"/>
      <c r="DI119" s="91"/>
      <c r="DJ119" s="91"/>
      <c r="DK119" s="91"/>
      <c r="DL119" s="91"/>
      <c r="DM119" s="91"/>
      <c r="DN119" s="91"/>
      <c r="DO119" s="91"/>
      <c r="DP119" s="91"/>
      <c r="DQ119" s="91"/>
      <c r="DR119" s="91"/>
      <c r="DS119" s="91"/>
      <c r="DT119" s="91"/>
      <c r="DU119" s="91"/>
      <c r="DV119" s="91"/>
      <c r="DW119" s="91"/>
      <c r="DX119" s="91"/>
      <c r="DY119" s="91"/>
      <c r="DZ119" s="91"/>
      <c r="EA119" s="91"/>
      <c r="EB119" s="91"/>
      <c r="EC119" s="91"/>
      <c r="ED119" s="91"/>
      <c r="EE119" s="91"/>
      <c r="EF119" s="91"/>
      <c r="EG119" s="91"/>
      <c r="EH119" s="91"/>
      <c r="EI119" s="91"/>
      <c r="EJ119" s="91"/>
      <c r="EK119" s="91"/>
      <c r="EL119" s="91"/>
      <c r="EM119" s="91"/>
      <c r="EN119" s="91"/>
      <c r="EO119" s="91"/>
      <c r="EP119" s="91"/>
      <c r="EQ119" s="91"/>
      <c r="ER119" s="91"/>
      <c r="ES119" s="91"/>
      <c r="ET119" s="91"/>
      <c r="EU119" s="91"/>
      <c r="EV119" s="91"/>
      <c r="EW119" s="91"/>
      <c r="EX119" s="91"/>
      <c r="EY119" s="91"/>
      <c r="EZ119" s="91"/>
      <c r="FA119" s="91"/>
      <c r="FB119" s="91"/>
      <c r="FC119" s="91"/>
      <c r="FD119" s="91"/>
      <c r="FE119" s="91"/>
      <c r="FF119" s="91"/>
      <c r="FG119" s="91"/>
      <c r="FH119" s="91"/>
      <c r="FI119" s="91"/>
      <c r="FJ119" s="91"/>
      <c r="FK119" s="91"/>
      <c r="FL119" s="91"/>
      <c r="FM119" s="91"/>
      <c r="FN119" s="91"/>
      <c r="FO119" s="91"/>
      <c r="FP119" s="91"/>
      <c r="FQ119" s="91"/>
      <c r="FR119" s="91"/>
      <c r="FS119" s="91"/>
      <c r="FT119" s="91"/>
      <c r="FU119" s="91"/>
      <c r="FV119" s="91"/>
      <c r="FW119" s="91"/>
      <c r="FX119" s="91"/>
      <c r="FY119" s="91"/>
      <c r="FZ119" s="91"/>
      <c r="GA119" s="91"/>
      <c r="GB119" s="91"/>
      <c r="GC119" s="91"/>
      <c r="GD119" s="91"/>
      <c r="GE119" s="91"/>
      <c r="GF119" s="91"/>
      <c r="GG119" s="91"/>
      <c r="GH119" s="91"/>
      <c r="GI119" s="91"/>
      <c r="GJ119" s="91"/>
      <c r="GK119" s="91"/>
      <c r="GL119" s="91"/>
      <c r="GM119" s="91"/>
      <c r="GN119" s="91"/>
      <c r="GO119" s="91"/>
      <c r="GP119" s="91"/>
      <c r="GQ119" s="91"/>
      <c r="GR119" s="91"/>
      <c r="GS119" s="91"/>
      <c r="GT119" s="91"/>
      <c r="GU119" s="91"/>
      <c r="GV119" s="91"/>
      <c r="GW119" s="91"/>
      <c r="GX119" s="91"/>
      <c r="GY119" s="91"/>
      <c r="GZ119" s="91"/>
      <c r="HA119" s="91"/>
      <c r="HB119" s="91"/>
      <c r="HC119" s="91"/>
      <c r="HD119" s="91"/>
      <c r="HE119" s="91"/>
      <c r="HF119" s="91"/>
      <c r="HG119" s="91"/>
      <c r="HH119" s="91"/>
      <c r="HI119" s="91"/>
      <c r="HJ119" s="91"/>
      <c r="HK119" s="91"/>
      <c r="HL119" s="91"/>
      <c r="HM119" s="91"/>
      <c r="HN119" s="91"/>
      <c r="HO119" s="91"/>
      <c r="HP119" s="91"/>
      <c r="HQ119" s="91"/>
      <c r="HR119" s="91"/>
      <c r="HS119" s="91"/>
      <c r="HT119" s="91"/>
      <c r="HU119" s="91"/>
      <c r="HV119" s="91"/>
      <c r="HW119" s="91"/>
      <c r="HX119" s="91"/>
      <c r="HY119" s="91"/>
      <c r="HZ119" s="91"/>
      <c r="IA119" s="91"/>
      <c r="IB119" s="91"/>
      <c r="IC119" s="91"/>
      <c r="ID119" s="91"/>
      <c r="IE119" s="91"/>
      <c r="IF119" s="91"/>
      <c r="IG119" s="91"/>
      <c r="IH119" s="91"/>
    </row>
    <row r="120" spans="1:52" s="36" customFormat="1" ht="15" customHeight="1">
      <c r="A120" s="197" t="s">
        <v>0</v>
      </c>
      <c r="B120" s="197"/>
      <c r="C120" s="197"/>
      <c r="D120" s="197"/>
      <c r="E120" s="197"/>
      <c r="F120" s="197"/>
      <c r="G120" s="197"/>
      <c r="H120" s="197"/>
      <c r="I120" s="197"/>
      <c r="J120" s="197"/>
      <c r="K120" s="197"/>
      <c r="L120" s="197"/>
      <c r="M120" s="197"/>
      <c r="N120" s="197"/>
      <c r="O120" s="197"/>
      <c r="P120" s="197"/>
      <c r="Q120" s="197"/>
      <c r="R120" s="197" t="s">
        <v>1</v>
      </c>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3"/>
      <c r="AN120" s="42"/>
      <c r="AO120" s="42"/>
      <c r="AP120" s="42"/>
      <c r="AQ120" s="42"/>
      <c r="AR120" s="42"/>
      <c r="AS120" s="42"/>
      <c r="AT120" s="42"/>
      <c r="AU120" s="42"/>
      <c r="AV120" s="42"/>
      <c r="AW120" s="42"/>
      <c r="AX120" s="42"/>
      <c r="AY120" s="42"/>
      <c r="AZ120" s="42"/>
    </row>
    <row r="121" spans="1:52" s="36" customFormat="1" ht="15">
      <c r="A121" s="219" t="str">
        <f>VLOOKUP(W6,$BA$2:$BG$35,3,0)</f>
        <v>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v>
      </c>
      <c r="B121" s="219"/>
      <c r="C121" s="219"/>
      <c r="D121" s="219"/>
      <c r="E121" s="219"/>
      <c r="F121" s="219"/>
      <c r="G121" s="219"/>
      <c r="H121" s="219"/>
      <c r="I121" s="219"/>
      <c r="J121" s="219"/>
      <c r="K121" s="219"/>
      <c r="L121" s="219"/>
      <c r="M121" s="219"/>
      <c r="N121" s="219"/>
      <c r="O121" s="219"/>
      <c r="P121" s="219"/>
      <c r="Q121" s="14"/>
      <c r="R121" s="157">
        <f>A100</f>
        <v>0</v>
      </c>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3"/>
      <c r="AN121" s="42"/>
      <c r="AO121" s="42"/>
      <c r="AP121" s="42"/>
      <c r="AQ121" s="42"/>
      <c r="AR121" s="42"/>
      <c r="AS121" s="42"/>
      <c r="AT121" s="42"/>
      <c r="AU121" s="42"/>
      <c r="AV121" s="42"/>
      <c r="AW121" s="42"/>
      <c r="AX121" s="42"/>
      <c r="AY121" s="42"/>
      <c r="AZ121" s="42"/>
    </row>
    <row r="122" spans="1:52" s="36" customFormat="1" ht="15">
      <c r="A122" s="219"/>
      <c r="B122" s="219"/>
      <c r="C122" s="219"/>
      <c r="D122" s="219"/>
      <c r="E122" s="219"/>
      <c r="F122" s="219"/>
      <c r="G122" s="219"/>
      <c r="H122" s="219"/>
      <c r="I122" s="219"/>
      <c r="J122" s="219"/>
      <c r="K122" s="219"/>
      <c r="L122" s="219"/>
      <c r="M122" s="219"/>
      <c r="N122" s="219"/>
      <c r="O122" s="219"/>
      <c r="P122" s="219"/>
      <c r="Q122" s="14"/>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3"/>
      <c r="AN122" s="42"/>
      <c r="AO122" s="42"/>
      <c r="AP122" s="42"/>
      <c r="AQ122" s="42"/>
      <c r="AR122" s="42"/>
      <c r="AS122" s="42"/>
      <c r="AT122" s="42"/>
      <c r="AU122" s="42"/>
      <c r="AV122" s="42"/>
      <c r="AW122" s="42"/>
      <c r="AX122" s="42"/>
      <c r="AY122" s="42"/>
      <c r="AZ122" s="42"/>
    </row>
    <row r="123" spans="1:52" s="36" customFormat="1" ht="15">
      <c r="A123" s="219"/>
      <c r="B123" s="219"/>
      <c r="C123" s="219"/>
      <c r="D123" s="219"/>
      <c r="E123" s="219"/>
      <c r="F123" s="219"/>
      <c r="G123" s="219"/>
      <c r="H123" s="219"/>
      <c r="I123" s="219"/>
      <c r="J123" s="219"/>
      <c r="K123" s="219"/>
      <c r="L123" s="219"/>
      <c r="M123" s="219"/>
      <c r="N123" s="219"/>
      <c r="O123" s="219"/>
      <c r="P123" s="219"/>
      <c r="Q123" s="14"/>
      <c r="R123" s="21" t="s">
        <v>37</v>
      </c>
      <c r="S123" s="21"/>
      <c r="T123" s="21"/>
      <c r="U123" s="21"/>
      <c r="V123" s="21"/>
      <c r="W123" s="21"/>
      <c r="X123" s="21"/>
      <c r="Y123" s="21"/>
      <c r="Z123" s="21"/>
      <c r="AA123" s="21"/>
      <c r="AB123" s="21"/>
      <c r="AC123" s="21"/>
      <c r="AD123" s="21"/>
      <c r="AE123" s="21"/>
      <c r="AF123" s="21"/>
      <c r="AG123" s="21"/>
      <c r="AH123" s="21"/>
      <c r="AI123" s="21"/>
      <c r="AJ123" s="21"/>
      <c r="AK123" s="21"/>
      <c r="AL123" s="21"/>
      <c r="AM123" s="21"/>
      <c r="AN123" s="42"/>
      <c r="AO123" s="42"/>
      <c r="AP123" s="42"/>
      <c r="AQ123" s="42"/>
      <c r="AR123" s="42"/>
      <c r="AS123" s="42"/>
      <c r="AT123" s="42"/>
      <c r="AU123" s="42"/>
      <c r="AV123" s="42"/>
      <c r="AW123" s="42"/>
      <c r="AX123" s="42"/>
      <c r="AY123" s="42"/>
      <c r="AZ123" s="42"/>
    </row>
    <row r="124" spans="1:52" s="36" customFormat="1" ht="15">
      <c r="A124" s="219"/>
      <c r="B124" s="219"/>
      <c r="C124" s="219"/>
      <c r="D124" s="219"/>
      <c r="E124" s="219"/>
      <c r="F124" s="219"/>
      <c r="G124" s="219"/>
      <c r="H124" s="219"/>
      <c r="I124" s="219"/>
      <c r="J124" s="219"/>
      <c r="K124" s="219"/>
      <c r="L124" s="219"/>
      <c r="M124" s="219"/>
      <c r="N124" s="219"/>
      <c r="O124" s="219"/>
      <c r="P124" s="219"/>
      <c r="Q124" s="14"/>
      <c r="R124" s="179">
        <f>A103</f>
        <v>0</v>
      </c>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3"/>
      <c r="AN124" s="42"/>
      <c r="AO124" s="42"/>
      <c r="AP124" s="42"/>
      <c r="AQ124" s="42"/>
      <c r="AR124" s="42"/>
      <c r="AS124" s="42"/>
      <c r="AT124" s="42"/>
      <c r="AU124" s="42"/>
      <c r="AV124" s="42"/>
      <c r="AW124" s="42"/>
      <c r="AX124" s="42"/>
      <c r="AY124" s="42"/>
      <c r="AZ124" s="42"/>
    </row>
    <row r="125" spans="1:52" s="36" customFormat="1" ht="15">
      <c r="A125" s="219"/>
      <c r="B125" s="219"/>
      <c r="C125" s="219"/>
      <c r="D125" s="219"/>
      <c r="E125" s="219"/>
      <c r="F125" s="219"/>
      <c r="G125" s="219"/>
      <c r="H125" s="219"/>
      <c r="I125" s="219"/>
      <c r="J125" s="219"/>
      <c r="K125" s="219"/>
      <c r="L125" s="219"/>
      <c r="M125" s="219"/>
      <c r="N125" s="219"/>
      <c r="O125" s="219"/>
      <c r="P125" s="219"/>
      <c r="Q125" s="14"/>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3"/>
      <c r="AN125" s="42"/>
      <c r="AO125" s="42"/>
      <c r="AP125" s="42"/>
      <c r="AQ125" s="42"/>
      <c r="AR125" s="42"/>
      <c r="AS125" s="42"/>
      <c r="AT125" s="42"/>
      <c r="AU125" s="42"/>
      <c r="AV125" s="42"/>
      <c r="AW125" s="42"/>
      <c r="AX125" s="42"/>
      <c r="AY125" s="42"/>
      <c r="AZ125" s="42"/>
    </row>
    <row r="126" spans="1:52" s="36" customFormat="1" ht="15" customHeight="1">
      <c r="A126" s="219"/>
      <c r="B126" s="219"/>
      <c r="C126" s="219"/>
      <c r="D126" s="219"/>
      <c r="E126" s="219"/>
      <c r="F126" s="219"/>
      <c r="G126" s="219"/>
      <c r="H126" s="219"/>
      <c r="I126" s="219"/>
      <c r="J126" s="219"/>
      <c r="K126" s="219"/>
      <c r="L126" s="219"/>
      <c r="M126" s="219"/>
      <c r="N126" s="219"/>
      <c r="O126" s="219"/>
      <c r="P126" s="219"/>
      <c r="Q126" s="14"/>
      <c r="R126" s="176" t="s">
        <v>39</v>
      </c>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3"/>
      <c r="AN126" s="42"/>
      <c r="AO126" s="42"/>
      <c r="AP126" s="42"/>
      <c r="AQ126" s="42"/>
      <c r="AR126" s="42"/>
      <c r="AS126" s="42"/>
      <c r="AT126" s="42"/>
      <c r="AU126" s="42"/>
      <c r="AV126" s="42"/>
      <c r="AW126" s="42"/>
      <c r="AX126" s="42"/>
      <c r="AY126" s="42"/>
      <c r="AZ126" s="42"/>
    </row>
    <row r="127" spans="1:60" s="36" customFormat="1" ht="15">
      <c r="A127" s="219"/>
      <c r="B127" s="219"/>
      <c r="C127" s="219"/>
      <c r="D127" s="219"/>
      <c r="E127" s="219"/>
      <c r="F127" s="219"/>
      <c r="G127" s="219"/>
      <c r="H127" s="219"/>
      <c r="I127" s="219"/>
      <c r="J127" s="219"/>
      <c r="K127" s="219"/>
      <c r="L127" s="219"/>
      <c r="M127" s="219"/>
      <c r="N127" s="219"/>
      <c r="O127" s="219"/>
      <c r="P127" s="219"/>
      <c r="Q127" s="14"/>
      <c r="R127" s="176">
        <f>A105</f>
        <v>0</v>
      </c>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42"/>
      <c r="AO127" s="42"/>
      <c r="AP127" s="42"/>
      <c r="AQ127" s="42"/>
      <c r="AR127" s="42"/>
      <c r="AS127" s="42"/>
      <c r="AT127" s="42"/>
      <c r="AU127" s="42"/>
      <c r="AV127" s="42"/>
      <c r="AW127" s="42"/>
      <c r="AX127" s="42"/>
      <c r="AY127" s="42"/>
      <c r="AZ127" s="42"/>
      <c r="BD127" s="91"/>
      <c r="BE127" s="91"/>
      <c r="BF127" s="91"/>
      <c r="BG127" s="91"/>
      <c r="BH127" s="91"/>
    </row>
    <row r="128" spans="1:52" s="36" customFormat="1" ht="15">
      <c r="A128" s="219"/>
      <c r="B128" s="219"/>
      <c r="C128" s="219"/>
      <c r="D128" s="219"/>
      <c r="E128" s="219"/>
      <c r="F128" s="219"/>
      <c r="G128" s="219"/>
      <c r="H128" s="219"/>
      <c r="I128" s="219"/>
      <c r="J128" s="219"/>
      <c r="K128" s="219"/>
      <c r="L128" s="219"/>
      <c r="M128" s="219"/>
      <c r="N128" s="219"/>
      <c r="O128" s="219"/>
      <c r="P128" s="219"/>
      <c r="Q128" s="14"/>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42"/>
      <c r="AO128" s="42"/>
      <c r="AP128" s="42"/>
      <c r="AQ128" s="42"/>
      <c r="AR128" s="42"/>
      <c r="AS128" s="42"/>
      <c r="AT128" s="42"/>
      <c r="AU128" s="42"/>
      <c r="AV128" s="42"/>
      <c r="AW128" s="42"/>
      <c r="AX128" s="42"/>
      <c r="AY128" s="42"/>
      <c r="AZ128" s="42"/>
    </row>
    <row r="129" spans="1:55" s="36" customFormat="1" ht="31.5" customHeight="1">
      <c r="A129" s="219"/>
      <c r="B129" s="219"/>
      <c r="C129" s="219"/>
      <c r="D129" s="219"/>
      <c r="E129" s="219"/>
      <c r="F129" s="219"/>
      <c r="G129" s="219"/>
      <c r="H129" s="219"/>
      <c r="I129" s="219"/>
      <c r="J129" s="219"/>
      <c r="K129" s="219"/>
      <c r="L129" s="219"/>
      <c r="M129" s="219"/>
      <c r="N129" s="219"/>
      <c r="O129" s="219"/>
      <c r="P129" s="219"/>
      <c r="Q129" s="14"/>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42"/>
      <c r="AO129" s="42"/>
      <c r="AP129" s="42"/>
      <c r="AQ129" s="42"/>
      <c r="AR129" s="42"/>
      <c r="AS129" s="42"/>
      <c r="AT129" s="42"/>
      <c r="AU129" s="42"/>
      <c r="AV129" s="42"/>
      <c r="AW129" s="42"/>
      <c r="AX129" s="42"/>
      <c r="AY129" s="42"/>
      <c r="AZ129" s="42"/>
      <c r="BA129" s="91"/>
      <c r="BB129" s="91"/>
      <c r="BC129" s="91"/>
    </row>
    <row r="130" spans="1:52" s="36" customFormat="1" ht="15">
      <c r="A130" s="14"/>
      <c r="B130" s="14"/>
      <c r="C130" s="14"/>
      <c r="D130" s="14"/>
      <c r="E130" s="14"/>
      <c r="F130" s="14"/>
      <c r="G130" s="14"/>
      <c r="H130" s="14"/>
      <c r="I130" s="14"/>
      <c r="J130" s="14"/>
      <c r="K130" s="14"/>
      <c r="L130" s="14"/>
      <c r="M130" s="14"/>
      <c r="N130" s="14"/>
      <c r="O130" s="14"/>
      <c r="P130" s="14"/>
      <c r="Q130" s="14"/>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42"/>
      <c r="AO130" s="42"/>
      <c r="AP130" s="42"/>
      <c r="AQ130" s="42"/>
      <c r="AR130" s="42"/>
      <c r="AS130" s="42"/>
      <c r="AT130" s="42"/>
      <c r="AU130" s="42"/>
      <c r="AV130" s="42"/>
      <c r="AW130" s="42"/>
      <c r="AX130" s="42"/>
      <c r="AY130" s="42"/>
      <c r="AZ130" s="42"/>
    </row>
    <row r="131" spans="1:52" s="36" customFormat="1" ht="15">
      <c r="A131" s="14"/>
      <c r="B131" s="14"/>
      <c r="C131" s="14"/>
      <c r="D131" s="14"/>
      <c r="E131" s="14"/>
      <c r="F131" s="14"/>
      <c r="G131" s="14"/>
      <c r="H131" s="14"/>
      <c r="I131" s="14"/>
      <c r="J131" s="14"/>
      <c r="K131" s="14"/>
      <c r="L131" s="14"/>
      <c r="M131" s="14"/>
      <c r="N131" s="198" t="s">
        <v>2</v>
      </c>
      <c r="O131" s="198"/>
      <c r="P131" s="198"/>
      <c r="Q131" s="198"/>
      <c r="R131" s="198"/>
      <c r="S131" s="187" t="str">
        <f>V54</f>
        <v>ПР/</v>
      </c>
      <c r="T131" s="187"/>
      <c r="U131" s="187"/>
      <c r="V131" s="187"/>
      <c r="W131" s="187"/>
      <c r="X131" s="187"/>
      <c r="Y131" s="187"/>
      <c r="Z131" s="14"/>
      <c r="AA131" s="14"/>
      <c r="AB131" s="14"/>
      <c r="AC131" s="14"/>
      <c r="AD131" s="14"/>
      <c r="AE131" s="14"/>
      <c r="AF131" s="14"/>
      <c r="AG131" s="14"/>
      <c r="AH131" s="14"/>
      <c r="AI131" s="14"/>
      <c r="AJ131" s="14"/>
      <c r="AK131" s="14"/>
      <c r="AL131" s="14"/>
      <c r="AM131" s="13"/>
      <c r="AN131" s="42"/>
      <c r="AO131" s="42"/>
      <c r="AP131" s="42"/>
      <c r="AQ131" s="42"/>
      <c r="AR131" s="42"/>
      <c r="AS131" s="42"/>
      <c r="AT131" s="42"/>
      <c r="AU131" s="42"/>
      <c r="AV131" s="42"/>
      <c r="AW131" s="42"/>
      <c r="AX131" s="42"/>
      <c r="AY131" s="42"/>
      <c r="AZ131" s="42"/>
    </row>
    <row r="132" spans="1:52" s="36" customFormat="1" ht="15">
      <c r="A132" s="14"/>
      <c r="B132" s="14"/>
      <c r="C132" s="14"/>
      <c r="D132" s="14"/>
      <c r="E132" s="14"/>
      <c r="F132" s="14"/>
      <c r="G132" s="14"/>
      <c r="H132" s="14"/>
      <c r="I132" s="14"/>
      <c r="J132" s="14"/>
      <c r="K132" s="14"/>
      <c r="L132" s="14"/>
      <c r="M132" s="13"/>
      <c r="N132" s="17" t="s">
        <v>3</v>
      </c>
      <c r="O132" s="14"/>
      <c r="P132" s="14"/>
      <c r="Q132" s="14"/>
      <c r="R132" s="14"/>
      <c r="S132" s="15"/>
      <c r="T132" s="15"/>
      <c r="U132" s="14"/>
      <c r="V132" s="14"/>
      <c r="W132" s="14"/>
      <c r="X132" s="14"/>
      <c r="Y132" s="14"/>
      <c r="Z132" s="14"/>
      <c r="AA132" s="14"/>
      <c r="AB132" s="14"/>
      <c r="AC132" s="14"/>
      <c r="AD132" s="14"/>
      <c r="AE132" s="14"/>
      <c r="AF132" s="14"/>
      <c r="AG132" s="14"/>
      <c r="AH132" s="14"/>
      <c r="AI132" s="14"/>
      <c r="AJ132" s="14"/>
      <c r="AK132" s="14"/>
      <c r="AL132" s="14"/>
      <c r="AM132" s="13"/>
      <c r="AN132" s="42"/>
      <c r="AO132" s="42"/>
      <c r="AP132" s="42"/>
      <c r="AQ132" s="42"/>
      <c r="AR132" s="42"/>
      <c r="AS132" s="42"/>
      <c r="AT132" s="42"/>
      <c r="AU132" s="42"/>
      <c r="AV132" s="42"/>
      <c r="AW132" s="42"/>
      <c r="AX132" s="42"/>
      <c r="AY132" s="42"/>
      <c r="AZ132" s="42"/>
    </row>
    <row r="133" spans="1:52" s="36" customFormat="1" ht="15">
      <c r="A133" s="18"/>
      <c r="B133" s="204" t="s">
        <v>52</v>
      </c>
      <c r="C133" s="204"/>
      <c r="D133" s="204"/>
      <c r="E133" s="204"/>
      <c r="F133" s="204"/>
      <c r="G133" s="204"/>
      <c r="H133" s="204"/>
      <c r="I133" s="204"/>
      <c r="J133" s="204"/>
      <c r="K133" s="204"/>
      <c r="L133" s="199" t="str">
        <f>V54</f>
        <v>ПР/</v>
      </c>
      <c r="M133" s="199"/>
      <c r="N133" s="199"/>
      <c r="O133" s="199"/>
      <c r="P133" s="199"/>
      <c r="Q133" s="199"/>
      <c r="R133" s="199"/>
      <c r="S133" s="199"/>
      <c r="T133" s="199"/>
      <c r="U133" s="14" t="s">
        <v>6</v>
      </c>
      <c r="V133" s="14"/>
      <c r="W133" s="196">
        <f>AD56</f>
        <v>0</v>
      </c>
      <c r="X133" s="196"/>
      <c r="Y133" s="196"/>
      <c r="Z133" s="196"/>
      <c r="AA133" s="196"/>
      <c r="AB133" s="196"/>
      <c r="AC133" s="37" t="str">
        <f>AJ56</f>
        <v> г.</v>
      </c>
      <c r="AD133" s="14"/>
      <c r="AE133" s="14"/>
      <c r="AF133" s="14"/>
      <c r="AG133" s="14"/>
      <c r="AH133" s="14"/>
      <c r="AI133" s="14"/>
      <c r="AJ133" s="14"/>
      <c r="AK133" s="14"/>
      <c r="AL133" s="14"/>
      <c r="AM133" s="13"/>
      <c r="AN133" s="42"/>
      <c r="AO133" s="42"/>
      <c r="AP133" s="42"/>
      <c r="AQ133" s="42"/>
      <c r="AR133" s="42"/>
      <c r="AS133" s="42"/>
      <c r="AT133" s="42"/>
      <c r="AU133" s="42"/>
      <c r="AV133" s="42"/>
      <c r="AW133" s="42"/>
      <c r="AX133" s="42"/>
      <c r="AY133" s="42"/>
      <c r="AZ133" s="42"/>
    </row>
    <row r="134" spans="1:52" s="36" customFormat="1" ht="25.5" customHeight="1">
      <c r="A134" s="17" t="s">
        <v>4</v>
      </c>
      <c r="B134" s="191"/>
      <c r="C134" s="191"/>
      <c r="D134" s="17" t="s">
        <v>4</v>
      </c>
      <c r="E134" s="200"/>
      <c r="F134" s="200"/>
      <c r="G134" s="200"/>
      <c r="H134" s="200"/>
      <c r="I134" s="200"/>
      <c r="J134" s="200"/>
      <c r="K134" s="200"/>
      <c r="L134" s="41" t="s">
        <v>5</v>
      </c>
      <c r="M134" s="14"/>
      <c r="N134" s="14"/>
      <c r="O134" s="38"/>
      <c r="P134" s="38"/>
      <c r="Q134" s="38"/>
      <c r="R134" s="38"/>
      <c r="S134" s="38"/>
      <c r="T134" s="38"/>
      <c r="U134" s="14"/>
      <c r="V134" s="14"/>
      <c r="W134" s="32"/>
      <c r="X134" s="32"/>
      <c r="Y134" s="32"/>
      <c r="Z134" s="32"/>
      <c r="AA134" s="32"/>
      <c r="AB134" s="32"/>
      <c r="AC134" s="32"/>
      <c r="AD134" s="14"/>
      <c r="AE134" s="14"/>
      <c r="AF134" s="14"/>
      <c r="AG134" s="14"/>
      <c r="AH134" s="14"/>
      <c r="AI134" s="14"/>
      <c r="AJ134" s="14"/>
      <c r="AK134" s="14"/>
      <c r="AL134" s="14"/>
      <c r="AM134" s="13"/>
      <c r="AN134" s="42"/>
      <c r="AO134" s="42"/>
      <c r="AP134" s="42"/>
      <c r="AQ134" s="42"/>
      <c r="AR134" s="42"/>
      <c r="AS134" s="42"/>
      <c r="AT134" s="42"/>
      <c r="AU134" s="42"/>
      <c r="AV134" s="42"/>
      <c r="AW134" s="42"/>
      <c r="AX134" s="42"/>
      <c r="AY134" s="42"/>
      <c r="AZ134" s="42"/>
    </row>
    <row r="135" spans="1:52" s="36" customFormat="1" ht="33" customHeight="1">
      <c r="A135" s="175" t="s">
        <v>58</v>
      </c>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3"/>
      <c r="AN135" s="42"/>
      <c r="AO135" s="42"/>
      <c r="AP135" s="42"/>
      <c r="AQ135" s="42"/>
      <c r="AR135" s="42"/>
      <c r="AS135" s="42"/>
      <c r="AT135" s="42"/>
      <c r="AU135" s="42"/>
      <c r="AV135" s="42"/>
      <c r="AW135" s="42"/>
      <c r="AX135" s="42"/>
      <c r="AY135" s="42"/>
      <c r="AZ135" s="42"/>
    </row>
    <row r="136" spans="1:52" s="36" customFormat="1" ht="4.5" customHeight="1">
      <c r="A136" s="14"/>
      <c r="B136" s="14"/>
      <c r="C136" s="14"/>
      <c r="D136" s="14"/>
      <c r="E136" s="14"/>
      <c r="F136" s="14"/>
      <c r="G136" s="14"/>
      <c r="H136" s="14"/>
      <c r="I136" s="14"/>
      <c r="J136" s="14"/>
      <c r="K136" s="14"/>
      <c r="L136" s="14"/>
      <c r="M136" s="14"/>
      <c r="N136" s="14"/>
      <c r="O136" s="14"/>
      <c r="P136" s="14"/>
      <c r="Q136" s="14"/>
      <c r="R136" s="14"/>
      <c r="S136" s="15"/>
      <c r="T136" s="15"/>
      <c r="U136" s="14"/>
      <c r="V136" s="14"/>
      <c r="W136" s="14"/>
      <c r="X136" s="14"/>
      <c r="Y136" s="14"/>
      <c r="Z136" s="14"/>
      <c r="AA136" s="14"/>
      <c r="AB136" s="14"/>
      <c r="AC136" s="14"/>
      <c r="AD136" s="14"/>
      <c r="AE136" s="14"/>
      <c r="AF136" s="14"/>
      <c r="AG136" s="14"/>
      <c r="AH136" s="14"/>
      <c r="AI136" s="14"/>
      <c r="AJ136" s="14"/>
      <c r="AK136" s="14"/>
      <c r="AL136" s="14"/>
      <c r="AM136" s="13"/>
      <c r="AN136" s="42"/>
      <c r="AO136" s="42"/>
      <c r="AP136" s="42"/>
      <c r="AQ136" s="42"/>
      <c r="AR136" s="42"/>
      <c r="AS136" s="42"/>
      <c r="AT136" s="42"/>
      <c r="AU136" s="42"/>
      <c r="AV136" s="42"/>
      <c r="AW136" s="42"/>
      <c r="AX136" s="42"/>
      <c r="AY136" s="42"/>
      <c r="AZ136" s="42"/>
    </row>
    <row r="137" spans="1:52" s="36" customFormat="1" ht="54.75" customHeight="1">
      <c r="A137" s="189" t="s">
        <v>225</v>
      </c>
      <c r="B137" s="189"/>
      <c r="C137" s="189"/>
      <c r="D137" s="148" t="s">
        <v>7</v>
      </c>
      <c r="E137" s="148"/>
      <c r="F137" s="148"/>
      <c r="G137" s="148"/>
      <c r="H137" s="148"/>
      <c r="I137" s="148"/>
      <c r="J137" s="148"/>
      <c r="K137" s="148"/>
      <c r="L137" s="148"/>
      <c r="M137" s="148"/>
      <c r="N137" s="148"/>
      <c r="O137" s="148"/>
      <c r="P137" s="148"/>
      <c r="Q137" s="148"/>
      <c r="R137" s="148"/>
      <c r="S137" s="148"/>
      <c r="T137" s="148"/>
      <c r="U137" s="148"/>
      <c r="V137" s="148"/>
      <c r="W137" s="148"/>
      <c r="X137" s="161" t="s">
        <v>8</v>
      </c>
      <c r="Y137" s="161"/>
      <c r="Z137" s="161"/>
      <c r="AA137" s="161" t="s">
        <v>57</v>
      </c>
      <c r="AB137" s="161"/>
      <c r="AC137" s="161"/>
      <c r="AD137" s="161" t="s">
        <v>54</v>
      </c>
      <c r="AE137" s="161"/>
      <c r="AF137" s="161"/>
      <c r="AG137" s="161" t="s">
        <v>55</v>
      </c>
      <c r="AH137" s="161"/>
      <c r="AI137" s="161"/>
      <c r="AJ137" s="161" t="s">
        <v>56</v>
      </c>
      <c r="AK137" s="161"/>
      <c r="AL137" s="161"/>
      <c r="AM137" s="13"/>
      <c r="AN137" s="42"/>
      <c r="AO137" s="42"/>
      <c r="AP137" s="42"/>
      <c r="AQ137" s="42"/>
      <c r="AR137" s="42"/>
      <c r="AS137" s="42"/>
      <c r="AT137" s="42"/>
      <c r="AU137" s="42"/>
      <c r="AV137" s="42"/>
      <c r="AW137" s="42"/>
      <c r="AX137" s="42"/>
      <c r="AY137" s="42"/>
      <c r="AZ137" s="42"/>
    </row>
    <row r="138" spans="1:52" s="36" customFormat="1" ht="111.75" customHeight="1">
      <c r="A138" s="201" t="str">
        <f>VLOOKUP(C70,BA81:BD83,3,0)</f>
        <v>8.2.15.</v>
      </c>
      <c r="B138" s="201"/>
      <c r="C138" s="201"/>
      <c r="D138" s="203" t="str">
        <f>VLOOKUP(C70,BA81:BD83,2,0)</f>
        <v>Осмотр (обследование)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 на которых ведется обогащение полезных ископаемых.</v>
      </c>
      <c r="E138" s="203"/>
      <c r="F138" s="203"/>
      <c r="G138" s="203"/>
      <c r="H138" s="203"/>
      <c r="I138" s="203"/>
      <c r="J138" s="203"/>
      <c r="K138" s="203"/>
      <c r="L138" s="203"/>
      <c r="M138" s="203"/>
      <c r="N138" s="203"/>
      <c r="O138" s="203"/>
      <c r="P138" s="203"/>
      <c r="Q138" s="203"/>
      <c r="R138" s="203"/>
      <c r="S138" s="203"/>
      <c r="T138" s="203"/>
      <c r="U138" s="203"/>
      <c r="V138" s="203"/>
      <c r="W138" s="203"/>
      <c r="X138" s="178">
        <v>1</v>
      </c>
      <c r="Y138" s="178"/>
      <c r="Z138" s="178"/>
      <c r="AA138" s="158">
        <f>VLOOKUP(C70,BA81:BD83,4,0)</f>
        <v>614.4</v>
      </c>
      <c r="AB138" s="159"/>
      <c r="AC138" s="159"/>
      <c r="AD138" s="159">
        <f>X138*AA138</f>
        <v>614.4</v>
      </c>
      <c r="AE138" s="159"/>
      <c r="AF138" s="159"/>
      <c r="AG138" s="159">
        <f>ROUND(AD138*0.2,2)</f>
        <v>122.88</v>
      </c>
      <c r="AH138" s="159"/>
      <c r="AI138" s="159"/>
      <c r="AJ138" s="184">
        <f>AD138+AG138</f>
        <v>737.28</v>
      </c>
      <c r="AK138" s="185"/>
      <c r="AL138" s="186"/>
      <c r="AM138" s="13"/>
      <c r="AN138" s="42"/>
      <c r="AO138" s="42"/>
      <c r="AP138" s="42"/>
      <c r="AQ138" s="42"/>
      <c r="AR138" s="42"/>
      <c r="AS138" s="42"/>
      <c r="AT138" s="42"/>
      <c r="AU138" s="42"/>
      <c r="AV138" s="42"/>
      <c r="AW138" s="42"/>
      <c r="AX138" s="42"/>
      <c r="AY138" s="42"/>
      <c r="AZ138" s="42"/>
    </row>
    <row r="139" spans="1:52" s="36" customFormat="1" ht="15.75" thickBot="1">
      <c r="A139" s="14"/>
      <c r="B139" s="14"/>
      <c r="C139" s="14"/>
      <c r="D139" s="14"/>
      <c r="E139" s="14"/>
      <c r="F139" s="14"/>
      <c r="G139" s="14"/>
      <c r="H139" s="14"/>
      <c r="I139" s="14"/>
      <c r="J139" s="14"/>
      <c r="K139" s="14"/>
      <c r="L139" s="14"/>
      <c r="M139" s="14"/>
      <c r="N139" s="14"/>
      <c r="O139" s="14"/>
      <c r="P139" s="14"/>
      <c r="Q139" s="14"/>
      <c r="R139" s="14"/>
      <c r="S139" s="15"/>
      <c r="T139" s="14"/>
      <c r="U139" s="14"/>
      <c r="V139" s="14"/>
      <c r="W139" s="14"/>
      <c r="X139" s="19" t="s">
        <v>9</v>
      </c>
      <c r="Y139" s="14"/>
      <c r="Z139" s="14"/>
      <c r="AA139" s="33"/>
      <c r="AB139" s="33"/>
      <c r="AC139" s="33"/>
      <c r="AD139" s="155">
        <f>SUMIF(AD138:AF138,"&gt;0",AD138:AF138)</f>
        <v>614.4</v>
      </c>
      <c r="AE139" s="155"/>
      <c r="AF139" s="155"/>
      <c r="AG139" s="155">
        <f>SUMIF(AG138:AI138,"&gt;0",AG138:AI138)</f>
        <v>122.88</v>
      </c>
      <c r="AH139" s="155"/>
      <c r="AI139" s="155"/>
      <c r="AJ139" s="155">
        <f>SUMIF(AJ138:AL138,"&gt;0",AJ138:AL138)</f>
        <v>737.28</v>
      </c>
      <c r="AK139" s="155"/>
      <c r="AL139" s="155"/>
      <c r="AM139" s="13"/>
      <c r="AN139" s="42"/>
      <c r="AO139" s="42"/>
      <c r="AP139" s="42"/>
      <c r="AQ139" s="42"/>
      <c r="AR139" s="42"/>
      <c r="AS139" s="42"/>
      <c r="AT139" s="42"/>
      <c r="AU139" s="42"/>
      <c r="AV139" s="42"/>
      <c r="AW139" s="42"/>
      <c r="AX139" s="42"/>
      <c r="AY139" s="42"/>
      <c r="AZ139" s="42"/>
    </row>
    <row r="140" spans="1:52" s="36" customFormat="1" ht="19.5" customHeight="1">
      <c r="A140" s="160" t="s">
        <v>59</v>
      </c>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3"/>
      <c r="AN140" s="42"/>
      <c r="AO140" s="42"/>
      <c r="AP140" s="42"/>
      <c r="AQ140" s="42"/>
      <c r="AR140" s="42"/>
      <c r="AS140" s="42"/>
      <c r="AT140" s="42"/>
      <c r="AU140" s="42"/>
      <c r="AV140" s="42"/>
      <c r="AW140" s="42"/>
      <c r="AX140" s="42"/>
      <c r="AY140" s="42"/>
      <c r="AZ140" s="42"/>
    </row>
    <row r="141" spans="1:52" s="36" customFormat="1" ht="19.5" customHeight="1">
      <c r="A141" s="160" t="s">
        <v>53</v>
      </c>
      <c r="B141" s="160"/>
      <c r="C141" s="160"/>
      <c r="D141" s="160"/>
      <c r="E141" s="160"/>
      <c r="F141" s="160"/>
      <c r="G141" s="160"/>
      <c r="H141" s="220" t="str">
        <f>SUBSTITUTE(PROPER(INDEX(n_4,MID(TEXT(AJ139,n0),1,1)+1)&amp;INDEX(n0x,MID(TEXT(AJ139,n0),2,1)+1,MID(TEXT(AJ139,n0),3,1)+1)&amp;IF(-MID(TEXT(AJ139,n0),1,3),"миллиард"&amp;VLOOKUP(MID(TEXT(AJ139,n0),3,1)*AND(MID(TEXT(AJ139,n0),2,1)-1),мил,2),"")&amp;INDEX(n_4,MID(TEXT(AJ139,n0),4,1)+1)&amp;INDEX(n0x,MID(TEXT(AJ139,n0),5,1)+1,MID(TEXT(AJ139,n0),6,1)+1)&amp;IF(-MID(TEXT(AJ139,n0),4,3),"миллион"&amp;VLOOKUP(MID(TEXT(AJ139,n0),6,1)*AND(MID(TEXT(AJ139,n0),5,1)-1),мил,2),"")&amp;INDEX(n_4,MID(TEXT(AJ139,n0),7,1)+1)&amp;INDEX(n1x,MID(TEXT(AJ139,n0),8,1)+1,MID(TEXT(AJ139,n0),9,1)+1)&amp;IF(-MID(TEXT(AJ139,n0),7,3),VLOOKUP(MID(TEXT(AJ139,n0),9,1)*AND(MID(TEXT(AJ139,n0),8,1)-1),тыс,2),"")&amp;INDEX(n_4,MID(TEXT(AJ139,n0),10,1)+1)&amp;INDEX(n0x,MID(TEXT(AJ139,n0),11,1)+1,MID(TEXT(AJ139,n0),12,1)+1)),"z"," ")&amp;IF(TRUNC(TEXT(AJ139,n0)),"","Ноль ")&amp;"рубл"&amp;VLOOKUP(MOD(MAX(MOD(MID(TEXT(AJ139,n0),11,2)-11,100),9),10),{0,"ь ";1,"я ";4,"ей "},2)&amp;RIGHT(TEXT(AJ139,n0),2)&amp;" копе"&amp;VLOOKUP(MOD(MAX(MOD(RIGHT(TEXT(AJ139,n0),2)-11,100),9),10),{0,"йка";1,"йки";4,"ек"},2)</f>
        <v>Семьсот тридцать семь рублей 28 копеек</v>
      </c>
      <c r="I141" s="220"/>
      <c r="J141" s="220"/>
      <c r="K141" s="220"/>
      <c r="L141" s="220"/>
      <c r="M141" s="220"/>
      <c r="N141" s="220"/>
      <c r="O141" s="220"/>
      <c r="P141" s="220"/>
      <c r="Q141" s="220"/>
      <c r="R141" s="220"/>
      <c r="S141" s="220"/>
      <c r="T141" s="220"/>
      <c r="U141" s="220"/>
      <c r="V141" s="220"/>
      <c r="W141" s="220"/>
      <c r="X141" s="220"/>
      <c r="Y141" s="220"/>
      <c r="Z141" s="220"/>
      <c r="AA141" s="220"/>
      <c r="AB141" s="220"/>
      <c r="AC141" s="220"/>
      <c r="AD141" s="220"/>
      <c r="AE141" s="220"/>
      <c r="AF141" s="220"/>
      <c r="AG141" s="220"/>
      <c r="AH141" s="220"/>
      <c r="AI141" s="220"/>
      <c r="AJ141" s="220"/>
      <c r="AK141" s="220"/>
      <c r="AL141" s="220"/>
      <c r="AM141" s="13"/>
      <c r="AN141" s="42"/>
      <c r="AO141" s="42"/>
      <c r="AP141" s="42"/>
      <c r="AQ141" s="42"/>
      <c r="AR141" s="42"/>
      <c r="AS141" s="42"/>
      <c r="AT141" s="42"/>
      <c r="AU141" s="42"/>
      <c r="AV141" s="42"/>
      <c r="AW141" s="42"/>
      <c r="AX141" s="42"/>
      <c r="AY141" s="42"/>
      <c r="AZ141" s="42"/>
    </row>
    <row r="142" spans="1:52" s="36" customFormat="1" ht="19.5" customHeight="1">
      <c r="A142" s="14" t="s">
        <v>19</v>
      </c>
      <c r="B142" s="14"/>
      <c r="C142" s="14"/>
      <c r="D142" s="14"/>
      <c r="E142" s="14"/>
      <c r="F142" s="14"/>
      <c r="G142" s="14"/>
      <c r="H142" s="209" t="str">
        <f>SUBSTITUTE(PROPER(INDEX(n_4,MID(TEXT(AG139,n0),1,1)+1)&amp;INDEX(n0x,MID(TEXT(AG139,n0),2,1)+1,MID(TEXT(AG139,n0),3,1)+1)&amp;IF(-MID(TEXT(AG139,n0),1,3),"миллиард"&amp;VLOOKUP(MID(TEXT(AG139,n0),3,1)*AND(MID(TEXT(AG139,n0),2,1)-1),мил,2),"")&amp;INDEX(n_4,MID(TEXT(AG139,n0),4,1)+1)&amp;INDEX(n0x,MID(TEXT(AG139,n0),5,1)+1,MID(TEXT(AG139,n0),6,1)+1)&amp;IF(-MID(TEXT(AG139,n0),4,3),"миллион"&amp;VLOOKUP(MID(TEXT(AG139,n0),6,1)*AND(MID(TEXT(AG139,n0),5,1)-1),мил,2),"")&amp;INDEX(n_4,MID(TEXT(AG139,n0),7,1)+1)&amp;INDEX(n1x,MID(TEXT(AG139,n0),8,1)+1,MID(TEXT(AG139,n0),9,1)+1)&amp;IF(-MID(TEXT(AG139,n0),7,3),VLOOKUP(MID(TEXT(AG139,n0),9,1)*AND(MID(TEXT(AG139,n0),8,1)-1),тыс,2),"")&amp;INDEX(n_4,MID(TEXT(AG139,n0),10,1)+1)&amp;INDEX(n0x,MID(TEXT(AG139,n0),11,1)+1,MID(TEXT(AG139,n0),12,1)+1)),"z"," ")&amp;IF(TRUNC(TEXT(AG139,n0)),"","Ноль ")&amp;"рубл"&amp;VLOOKUP(MOD(MAX(MOD(MID(TEXT(AG139,n0),11,2)-11,100),9),10),{0,"ь ";1,"я ";4,"ей "},2)&amp;RIGHT(TEXT(AG139,n0),2)&amp;" копе"&amp;VLOOKUP(MOD(MAX(MOD(RIGHT(TEXT(AG139,n0),2)-11,100),9),10),{0,"йка";1,"йки";4,"ек"},2)</f>
        <v>Сто двадцать два рубля 88 копеек</v>
      </c>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13"/>
      <c r="AN142" s="42"/>
      <c r="AO142" s="42"/>
      <c r="AP142" s="42"/>
      <c r="AQ142" s="42"/>
      <c r="AR142" s="42"/>
      <c r="AS142" s="42"/>
      <c r="AT142" s="42"/>
      <c r="AU142" s="42"/>
      <c r="AV142" s="42"/>
      <c r="AW142" s="42"/>
      <c r="AX142" s="42"/>
      <c r="AY142" s="42"/>
      <c r="AZ142" s="42"/>
    </row>
    <row r="143" spans="1:52" s="36" customFormat="1" ht="19.5" customHeight="1">
      <c r="A143" s="160" t="s">
        <v>80</v>
      </c>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3"/>
      <c r="AN143" s="42"/>
      <c r="AO143" s="42"/>
      <c r="AP143" s="42"/>
      <c r="AQ143" s="42"/>
      <c r="AR143" s="42"/>
      <c r="AS143" s="42"/>
      <c r="AT143" s="42"/>
      <c r="AU143" s="42"/>
      <c r="AV143" s="42"/>
      <c r="AW143" s="42"/>
      <c r="AX143" s="42"/>
      <c r="AY143" s="42"/>
      <c r="AZ143" s="42"/>
    </row>
    <row r="144" spans="1:52" s="36" customFormat="1" ht="19.5" customHeight="1">
      <c r="A144" s="160" t="s">
        <v>60</v>
      </c>
      <c r="B144" s="160"/>
      <c r="C144" s="160"/>
      <c r="D144" s="160"/>
      <c r="E144" s="160"/>
      <c r="F144" s="160"/>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13"/>
      <c r="AN144" s="42"/>
      <c r="AO144" s="42"/>
      <c r="AP144" s="42"/>
      <c r="AQ144" s="42"/>
      <c r="AR144" s="42"/>
      <c r="AS144" s="42"/>
      <c r="AT144" s="42"/>
      <c r="AU144" s="42"/>
      <c r="AV144" s="42"/>
      <c r="AW144" s="42"/>
      <c r="AX144" s="42"/>
      <c r="AY144" s="42"/>
      <c r="AZ144" s="42"/>
    </row>
    <row r="145" spans="1:52" s="36" customFormat="1" ht="8.25" customHeight="1">
      <c r="A145" s="14"/>
      <c r="B145" s="14"/>
      <c r="C145" s="14"/>
      <c r="D145" s="14"/>
      <c r="E145" s="14"/>
      <c r="F145" s="14"/>
      <c r="G145" s="14"/>
      <c r="H145" s="14"/>
      <c r="I145" s="14"/>
      <c r="J145" s="14"/>
      <c r="K145" s="14"/>
      <c r="L145" s="14"/>
      <c r="M145" s="14"/>
      <c r="N145" s="14"/>
      <c r="O145" s="14"/>
      <c r="P145" s="14"/>
      <c r="Q145" s="14"/>
      <c r="R145" s="14"/>
      <c r="S145" s="15"/>
      <c r="T145" s="15"/>
      <c r="U145" s="14"/>
      <c r="V145" s="14"/>
      <c r="W145" s="14"/>
      <c r="X145" s="14"/>
      <c r="Y145" s="14"/>
      <c r="Z145" s="14"/>
      <c r="AA145" s="14"/>
      <c r="AB145" s="14"/>
      <c r="AC145" s="14"/>
      <c r="AD145" s="14"/>
      <c r="AE145" s="14"/>
      <c r="AF145" s="14"/>
      <c r="AG145" s="14"/>
      <c r="AH145" s="14"/>
      <c r="AI145" s="14"/>
      <c r="AJ145" s="14"/>
      <c r="AK145" s="14"/>
      <c r="AL145" s="14"/>
      <c r="AM145" s="13"/>
      <c r="AN145" s="42"/>
      <c r="AO145" s="42"/>
      <c r="AP145" s="42"/>
      <c r="AQ145" s="42"/>
      <c r="AR145" s="42"/>
      <c r="AS145" s="42"/>
      <c r="AT145" s="42"/>
      <c r="AU145" s="42"/>
      <c r="AV145" s="42"/>
      <c r="AW145" s="42"/>
      <c r="AX145" s="42"/>
      <c r="AY145" s="42"/>
      <c r="AZ145" s="42"/>
    </row>
    <row r="146" spans="1:52" s="36" customFormat="1" ht="15">
      <c r="A146" s="14"/>
      <c r="B146" s="14"/>
      <c r="C146" s="14"/>
      <c r="D146" s="14"/>
      <c r="E146" s="14"/>
      <c r="F146" s="17" t="s">
        <v>0</v>
      </c>
      <c r="G146" s="14"/>
      <c r="H146" s="14"/>
      <c r="I146" s="14"/>
      <c r="J146" s="14"/>
      <c r="K146" s="14"/>
      <c r="L146" s="14"/>
      <c r="M146" s="14"/>
      <c r="N146" s="14"/>
      <c r="O146" s="14"/>
      <c r="P146" s="14"/>
      <c r="Q146" s="14"/>
      <c r="R146" s="14"/>
      <c r="S146" s="15"/>
      <c r="T146" s="15"/>
      <c r="U146" s="14"/>
      <c r="V146" s="14"/>
      <c r="W146" s="14"/>
      <c r="X146" s="14"/>
      <c r="Y146" s="17" t="s">
        <v>1</v>
      </c>
      <c r="Z146" s="14"/>
      <c r="AA146" s="14"/>
      <c r="AB146" s="14"/>
      <c r="AC146" s="14"/>
      <c r="AD146" s="14"/>
      <c r="AE146" s="14"/>
      <c r="AF146" s="14"/>
      <c r="AG146" s="14"/>
      <c r="AH146" s="14"/>
      <c r="AI146" s="14"/>
      <c r="AJ146" s="14"/>
      <c r="AK146" s="14"/>
      <c r="AL146" s="14"/>
      <c r="AM146" s="13"/>
      <c r="AN146" s="42"/>
      <c r="AO146" s="42"/>
      <c r="AP146" s="42"/>
      <c r="AQ146" s="42"/>
      <c r="AR146" s="42"/>
      <c r="AS146" s="42"/>
      <c r="AT146" s="42"/>
      <c r="AU146" s="42"/>
      <c r="AV146" s="42"/>
      <c r="AW146" s="42"/>
      <c r="AX146" s="42"/>
      <c r="AY146" s="42"/>
      <c r="AZ146" s="42"/>
    </row>
    <row r="147" spans="1:52" s="36" customFormat="1" ht="15">
      <c r="A147" s="193" t="str">
        <f>T112</f>
        <v>Заместитель начальника управления - начальник 
отдела надзора Витебского областного 
управления Госпромнадзора
___________________________В.Н.Лойко </v>
      </c>
      <c r="B147" s="193"/>
      <c r="C147" s="193"/>
      <c r="D147" s="193"/>
      <c r="E147" s="193"/>
      <c r="F147" s="193"/>
      <c r="G147" s="193"/>
      <c r="H147" s="193"/>
      <c r="I147" s="193"/>
      <c r="J147" s="193"/>
      <c r="K147" s="193"/>
      <c r="L147" s="193"/>
      <c r="M147" s="193"/>
      <c r="N147" s="193"/>
      <c r="O147" s="193"/>
      <c r="P147" s="193"/>
      <c r="Q147" s="193"/>
      <c r="R147" s="193"/>
      <c r="S147" s="193"/>
      <c r="T147" s="15"/>
      <c r="U147" s="14"/>
      <c r="V147" s="222">
        <f>A112</f>
        <v>0</v>
      </c>
      <c r="W147" s="222"/>
      <c r="X147" s="222"/>
      <c r="Y147" s="222"/>
      <c r="Z147" s="222"/>
      <c r="AA147" s="222"/>
      <c r="AB147" s="222"/>
      <c r="AC147" s="222"/>
      <c r="AD147" s="222"/>
      <c r="AE147" s="222"/>
      <c r="AF147" s="222"/>
      <c r="AG147" s="222"/>
      <c r="AH147" s="222"/>
      <c r="AI147" s="222"/>
      <c r="AJ147" s="222"/>
      <c r="AK147" s="222"/>
      <c r="AL147" s="222"/>
      <c r="AM147" s="13"/>
      <c r="AN147" s="42"/>
      <c r="AO147" s="42"/>
      <c r="AP147" s="42"/>
      <c r="AQ147" s="42"/>
      <c r="AR147" s="42"/>
      <c r="AS147" s="42"/>
      <c r="AT147" s="42"/>
      <c r="AU147" s="42"/>
      <c r="AV147" s="42"/>
      <c r="AW147" s="42"/>
      <c r="AX147" s="42"/>
      <c r="AY147" s="42"/>
      <c r="AZ147" s="42"/>
    </row>
    <row r="148" spans="1:52" s="36" customFormat="1" ht="15">
      <c r="A148" s="193"/>
      <c r="B148" s="193"/>
      <c r="C148" s="193"/>
      <c r="D148" s="193"/>
      <c r="E148" s="193"/>
      <c r="F148" s="193"/>
      <c r="G148" s="193"/>
      <c r="H148" s="193"/>
      <c r="I148" s="193"/>
      <c r="J148" s="193"/>
      <c r="K148" s="193"/>
      <c r="L148" s="193"/>
      <c r="M148" s="193"/>
      <c r="N148" s="193"/>
      <c r="O148" s="193"/>
      <c r="P148" s="193"/>
      <c r="Q148" s="193"/>
      <c r="R148" s="193"/>
      <c r="S148" s="193"/>
      <c r="T148" s="15"/>
      <c r="U148" s="14"/>
      <c r="V148" s="223"/>
      <c r="W148" s="223"/>
      <c r="X148" s="223"/>
      <c r="Y148" s="223"/>
      <c r="Z148" s="223"/>
      <c r="AA148" s="223"/>
      <c r="AB148" s="223"/>
      <c r="AC148" s="223"/>
      <c r="AD148" s="223"/>
      <c r="AE148" s="223"/>
      <c r="AF148" s="223"/>
      <c r="AG148" s="223"/>
      <c r="AH148" s="223"/>
      <c r="AI148" s="223"/>
      <c r="AJ148" s="223"/>
      <c r="AK148" s="223"/>
      <c r="AL148" s="223"/>
      <c r="AM148" s="13"/>
      <c r="AN148" s="42"/>
      <c r="AO148" s="42"/>
      <c r="AP148" s="42"/>
      <c r="AQ148" s="42"/>
      <c r="AR148" s="42"/>
      <c r="AS148" s="42"/>
      <c r="AT148" s="42"/>
      <c r="AU148" s="42"/>
      <c r="AV148" s="42"/>
      <c r="AW148" s="42"/>
      <c r="AX148" s="42"/>
      <c r="AY148" s="42"/>
      <c r="AZ148" s="42"/>
    </row>
    <row r="149" spans="1:52" s="36" customFormat="1" ht="10.5" customHeight="1">
      <c r="A149" s="193"/>
      <c r="B149" s="193"/>
      <c r="C149" s="193"/>
      <c r="D149" s="193"/>
      <c r="E149" s="193"/>
      <c r="F149" s="193"/>
      <c r="G149" s="193"/>
      <c r="H149" s="193"/>
      <c r="I149" s="193"/>
      <c r="J149" s="193"/>
      <c r="K149" s="193"/>
      <c r="L149" s="193"/>
      <c r="M149" s="193"/>
      <c r="N149" s="193"/>
      <c r="O149" s="193"/>
      <c r="P149" s="193"/>
      <c r="Q149" s="193"/>
      <c r="R149" s="193"/>
      <c r="S149" s="193"/>
      <c r="T149" s="15"/>
      <c r="U149" s="14"/>
      <c r="V149" s="14"/>
      <c r="W149" s="14"/>
      <c r="X149" s="14"/>
      <c r="Y149" s="14"/>
      <c r="Z149" s="14"/>
      <c r="AA149" s="35" t="s">
        <v>62</v>
      </c>
      <c r="AB149" s="14"/>
      <c r="AC149" s="14"/>
      <c r="AD149" s="14"/>
      <c r="AE149" s="14"/>
      <c r="AF149" s="14"/>
      <c r="AG149" s="14"/>
      <c r="AH149" s="14"/>
      <c r="AI149" s="14"/>
      <c r="AJ149" s="14"/>
      <c r="AK149" s="14"/>
      <c r="AL149" s="14"/>
      <c r="AM149" s="13"/>
      <c r="AN149" s="42"/>
      <c r="AO149" s="42"/>
      <c r="AP149" s="42"/>
      <c r="AQ149" s="42"/>
      <c r="AR149" s="42"/>
      <c r="AS149" s="42"/>
      <c r="AT149" s="42"/>
      <c r="AU149" s="42"/>
      <c r="AV149" s="42"/>
      <c r="AW149" s="42"/>
      <c r="AX149" s="42"/>
      <c r="AY149" s="42"/>
      <c r="AZ149" s="42"/>
    </row>
    <row r="150" spans="1:52" s="36" customFormat="1" ht="27.75" customHeight="1">
      <c r="A150" s="193"/>
      <c r="B150" s="193"/>
      <c r="C150" s="193"/>
      <c r="D150" s="193"/>
      <c r="E150" s="193"/>
      <c r="F150" s="193"/>
      <c r="G150" s="193"/>
      <c r="H150" s="193"/>
      <c r="I150" s="193"/>
      <c r="J150" s="193"/>
      <c r="K150" s="193"/>
      <c r="L150" s="193"/>
      <c r="M150" s="193"/>
      <c r="N150" s="193"/>
      <c r="O150" s="193"/>
      <c r="P150" s="193"/>
      <c r="Q150" s="193"/>
      <c r="R150" s="193"/>
      <c r="S150" s="193"/>
      <c r="T150" s="15"/>
      <c r="U150" s="14"/>
      <c r="V150" s="206"/>
      <c r="W150" s="206"/>
      <c r="X150" s="206"/>
      <c r="Y150" s="206"/>
      <c r="Z150" s="206"/>
      <c r="AA150" s="206"/>
      <c r="AB150" s="206"/>
      <c r="AC150" s="206"/>
      <c r="AD150" s="215">
        <f>K115</f>
        <v>0</v>
      </c>
      <c r="AE150" s="215"/>
      <c r="AF150" s="215"/>
      <c r="AG150" s="215"/>
      <c r="AH150" s="215"/>
      <c r="AI150" s="215"/>
      <c r="AJ150" s="215"/>
      <c r="AK150" s="215"/>
      <c r="AL150" s="215"/>
      <c r="AM150" s="13"/>
      <c r="AN150" s="42"/>
      <c r="AO150" s="42"/>
      <c r="AP150" s="42"/>
      <c r="AQ150" s="42"/>
      <c r="AR150" s="42"/>
      <c r="AS150" s="42"/>
      <c r="AT150" s="42"/>
      <c r="AU150" s="42"/>
      <c r="AV150" s="42"/>
      <c r="AW150" s="42"/>
      <c r="AX150" s="42"/>
      <c r="AY150" s="42"/>
      <c r="AZ150" s="42"/>
    </row>
    <row r="151" spans="1:52" s="36" customFormat="1" ht="15">
      <c r="A151" s="14"/>
      <c r="B151" s="14"/>
      <c r="C151" s="14"/>
      <c r="D151" s="14"/>
      <c r="E151" s="14"/>
      <c r="F151" s="14"/>
      <c r="G151" s="14"/>
      <c r="H151" s="14"/>
      <c r="I151" s="14"/>
      <c r="J151" s="14"/>
      <c r="K151" s="14"/>
      <c r="L151" s="14"/>
      <c r="M151" s="14"/>
      <c r="N151" s="14"/>
      <c r="O151" s="14"/>
      <c r="P151" s="14"/>
      <c r="Q151" s="14"/>
      <c r="R151" s="14"/>
      <c r="S151" s="15"/>
      <c r="T151" s="15"/>
      <c r="U151" s="14"/>
      <c r="V151" s="14" t="s">
        <v>11</v>
      </c>
      <c r="W151" s="14"/>
      <c r="X151" s="14"/>
      <c r="Y151" s="14"/>
      <c r="Z151" s="14"/>
      <c r="AA151" s="14"/>
      <c r="AB151" s="14"/>
      <c r="AC151" s="14"/>
      <c r="AD151" s="14"/>
      <c r="AE151" s="14"/>
      <c r="AF151" s="14"/>
      <c r="AG151" s="34" t="s">
        <v>36</v>
      </c>
      <c r="AH151" s="14"/>
      <c r="AI151" s="14"/>
      <c r="AJ151" s="14"/>
      <c r="AK151" s="14"/>
      <c r="AL151" s="14"/>
      <c r="AM151" s="13"/>
      <c r="AN151" s="42"/>
      <c r="AO151" s="42"/>
      <c r="AP151" s="42"/>
      <c r="AQ151" s="42"/>
      <c r="AR151" s="42"/>
      <c r="AS151" s="42"/>
      <c r="AT151" s="42"/>
      <c r="AU151" s="42"/>
      <c r="AV151" s="42"/>
      <c r="AW151" s="42"/>
      <c r="AX151" s="42"/>
      <c r="AY151" s="42"/>
      <c r="AZ151" s="42"/>
    </row>
    <row r="152" spans="1:52" s="36" customFormat="1" ht="15">
      <c r="A152" s="14"/>
      <c r="B152" s="14"/>
      <c r="C152" s="14"/>
      <c r="D152" s="14"/>
      <c r="E152" s="14" t="s">
        <v>12</v>
      </c>
      <c r="F152" s="14"/>
      <c r="G152" s="14"/>
      <c r="H152" s="14"/>
      <c r="I152" s="14"/>
      <c r="J152" s="14"/>
      <c r="K152" s="14"/>
      <c r="L152" s="14"/>
      <c r="M152" s="14"/>
      <c r="N152" s="14"/>
      <c r="O152" s="14"/>
      <c r="P152" s="14"/>
      <c r="Q152" s="14"/>
      <c r="R152" s="14"/>
      <c r="S152" s="15"/>
      <c r="T152" s="15"/>
      <c r="U152" s="14"/>
      <c r="V152" s="14"/>
      <c r="W152" s="14"/>
      <c r="X152" s="14"/>
      <c r="Y152" s="14"/>
      <c r="AA152" s="14"/>
      <c r="AB152" s="14" t="s">
        <v>12</v>
      </c>
      <c r="AC152" s="14"/>
      <c r="AD152" s="14"/>
      <c r="AE152" s="14"/>
      <c r="AF152" s="14"/>
      <c r="AG152" s="14"/>
      <c r="AH152" s="14"/>
      <c r="AI152" s="14"/>
      <c r="AJ152" s="14"/>
      <c r="AK152" s="14"/>
      <c r="AL152" s="14"/>
      <c r="AM152" s="13"/>
      <c r="AN152" s="42"/>
      <c r="AO152" s="42"/>
      <c r="AP152" s="42"/>
      <c r="AQ152" s="42"/>
      <c r="AR152" s="42"/>
      <c r="AS152" s="42"/>
      <c r="AT152" s="42"/>
      <c r="AU152" s="42"/>
      <c r="AV152" s="42"/>
      <c r="AW152" s="42"/>
      <c r="AX152" s="42"/>
      <c r="AY152" s="42"/>
      <c r="AZ152" s="42"/>
    </row>
    <row r="153" spans="1:52" s="36" customFormat="1" ht="6" customHeight="1">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42"/>
      <c r="AO153" s="42"/>
      <c r="AP153" s="42"/>
      <c r="AQ153" s="42"/>
      <c r="AR153" s="42"/>
      <c r="AS153" s="42"/>
      <c r="AT153" s="42"/>
      <c r="AU153" s="42"/>
      <c r="AV153" s="42"/>
      <c r="AW153" s="42"/>
      <c r="AX153" s="42"/>
      <c r="AY153" s="42"/>
      <c r="AZ153" s="42"/>
    </row>
    <row r="154" spans="1:52" s="36" customFormat="1" ht="5.25" customHeight="1">
      <c r="A154" s="14"/>
      <c r="B154" s="14"/>
      <c r="C154" s="14"/>
      <c r="D154" s="14"/>
      <c r="E154" s="14"/>
      <c r="F154" s="14"/>
      <c r="G154" s="14"/>
      <c r="H154" s="14"/>
      <c r="I154" s="14"/>
      <c r="J154" s="14"/>
      <c r="K154" s="14"/>
      <c r="L154" s="14"/>
      <c r="M154" s="14"/>
      <c r="N154" s="14"/>
      <c r="O154" s="14"/>
      <c r="P154" s="14"/>
      <c r="Q154" s="14"/>
      <c r="R154" s="14"/>
      <c r="S154" s="15"/>
      <c r="T154" s="15"/>
      <c r="U154" s="14"/>
      <c r="V154" s="14"/>
      <c r="W154" s="14"/>
      <c r="X154" s="14"/>
      <c r="Y154" s="14"/>
      <c r="Z154" s="14"/>
      <c r="AA154" s="14"/>
      <c r="AB154" s="14"/>
      <c r="AC154" s="14"/>
      <c r="AD154" s="14"/>
      <c r="AE154" s="14"/>
      <c r="AF154" s="14"/>
      <c r="AG154" s="14"/>
      <c r="AH154" s="14"/>
      <c r="AI154" s="14"/>
      <c r="AJ154" s="14"/>
      <c r="AK154" s="14"/>
      <c r="AL154" s="14"/>
      <c r="AM154" s="13"/>
      <c r="AN154" s="42"/>
      <c r="AO154" s="42"/>
      <c r="AP154" s="42"/>
      <c r="AQ154" s="42"/>
      <c r="AR154" s="42"/>
      <c r="AS154" s="42"/>
      <c r="AT154" s="42"/>
      <c r="AU154" s="42"/>
      <c r="AV154" s="42"/>
      <c r="AW154" s="42"/>
      <c r="AX154" s="42"/>
      <c r="AY154" s="42"/>
      <c r="AZ154" s="42"/>
    </row>
    <row r="155" spans="1:52" s="36" customFormat="1" ht="6" customHeight="1">
      <c r="A155" s="14"/>
      <c r="B155" s="14"/>
      <c r="C155" s="14"/>
      <c r="D155" s="14"/>
      <c r="E155" s="14"/>
      <c r="F155" s="14"/>
      <c r="G155" s="14"/>
      <c r="H155" s="14"/>
      <c r="I155" s="14"/>
      <c r="J155" s="14"/>
      <c r="K155" s="14"/>
      <c r="L155" s="14"/>
      <c r="M155" s="14"/>
      <c r="N155" s="14"/>
      <c r="O155" s="14"/>
      <c r="P155" s="14"/>
      <c r="Q155" s="14"/>
      <c r="R155" s="14"/>
      <c r="S155" s="15"/>
      <c r="T155" s="15"/>
      <c r="U155" s="14"/>
      <c r="V155" s="14"/>
      <c r="W155" s="14"/>
      <c r="X155" s="14"/>
      <c r="Y155" s="14"/>
      <c r="Z155" s="14"/>
      <c r="AA155" s="14"/>
      <c r="AB155" s="14"/>
      <c r="AC155" s="14"/>
      <c r="AD155" s="14"/>
      <c r="AE155" s="14"/>
      <c r="AF155" s="14"/>
      <c r="AG155" s="14"/>
      <c r="AH155" s="14"/>
      <c r="AI155" s="14"/>
      <c r="AJ155" s="14"/>
      <c r="AK155" s="14"/>
      <c r="AL155" s="14"/>
      <c r="AM155" s="13"/>
      <c r="AN155" s="42"/>
      <c r="AO155" s="42"/>
      <c r="AP155" s="42"/>
      <c r="AQ155" s="42"/>
      <c r="AR155" s="42"/>
      <c r="AS155" s="42"/>
      <c r="AT155" s="42"/>
      <c r="AU155" s="42"/>
      <c r="AV155" s="42"/>
      <c r="AW155" s="42"/>
      <c r="AX155" s="42"/>
      <c r="AY155" s="42"/>
      <c r="AZ155" s="42"/>
    </row>
    <row r="156" spans="1:52" s="36" customFormat="1" ht="16.5" customHeight="1">
      <c r="A156" s="17" t="s">
        <v>0</v>
      </c>
      <c r="B156" s="17"/>
      <c r="C156" s="17"/>
      <c r="D156" s="17"/>
      <c r="E156" s="17"/>
      <c r="F156" s="17"/>
      <c r="G156" s="17"/>
      <c r="H156" s="17"/>
      <c r="I156" s="17"/>
      <c r="J156" s="17"/>
      <c r="K156" s="17"/>
      <c r="L156" s="17"/>
      <c r="M156" s="17"/>
      <c r="N156" s="17"/>
      <c r="O156" s="17"/>
      <c r="P156" s="17"/>
      <c r="Q156" s="17"/>
      <c r="R156" s="14"/>
      <c r="S156" s="15"/>
      <c r="T156" s="15"/>
      <c r="U156" s="14"/>
      <c r="V156" s="14"/>
      <c r="W156" s="17" t="s">
        <v>22</v>
      </c>
      <c r="X156" s="14"/>
      <c r="Y156" s="14"/>
      <c r="Z156" s="14"/>
      <c r="AA156" s="14"/>
      <c r="AB156" s="14"/>
      <c r="AC156" s="14"/>
      <c r="AD156" s="14"/>
      <c r="AE156" s="14"/>
      <c r="AF156" s="205" t="str">
        <f>V54</f>
        <v>ПР/</v>
      </c>
      <c r="AG156" s="205"/>
      <c r="AH156" s="205"/>
      <c r="AI156" s="205"/>
      <c r="AJ156" s="205"/>
      <c r="AK156" s="205"/>
      <c r="AL156" s="205"/>
      <c r="AM156" s="13"/>
      <c r="AN156" s="42"/>
      <c r="AO156" s="42"/>
      <c r="AP156" s="42"/>
      <c r="AQ156" s="42"/>
      <c r="AR156" s="42"/>
      <c r="AS156" s="42"/>
      <c r="AT156" s="42"/>
      <c r="AU156" s="42"/>
      <c r="AV156" s="42"/>
      <c r="AW156" s="42"/>
      <c r="AX156" s="42"/>
      <c r="AY156" s="42"/>
      <c r="AZ156" s="42"/>
    </row>
    <row r="157" spans="1:52" s="36" customFormat="1" ht="19.5" customHeight="1">
      <c r="A157" s="219" t="str">
        <f>VLOOKUP(W6,$BA$2:$BG$35,3,0)</f>
        <v>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v>
      </c>
      <c r="B157" s="219"/>
      <c r="C157" s="219"/>
      <c r="D157" s="219"/>
      <c r="E157" s="219"/>
      <c r="F157" s="219"/>
      <c r="G157" s="219"/>
      <c r="H157" s="219"/>
      <c r="I157" s="219"/>
      <c r="J157" s="219"/>
      <c r="K157" s="219"/>
      <c r="L157" s="219"/>
      <c r="M157" s="219"/>
      <c r="N157" s="219"/>
      <c r="O157" s="219"/>
      <c r="P157" s="219"/>
      <c r="Q157" s="219"/>
      <c r="R157" s="219"/>
      <c r="S157" s="15"/>
      <c r="T157" s="15"/>
      <c r="U157" s="14"/>
      <c r="V157" s="14"/>
      <c r="W157" s="14"/>
      <c r="X157" s="14"/>
      <c r="Y157" s="14"/>
      <c r="Z157" s="14"/>
      <c r="AA157" s="14"/>
      <c r="AB157" s="14"/>
      <c r="AC157" s="14"/>
      <c r="AD157" s="14"/>
      <c r="AE157" s="17" t="s">
        <v>6</v>
      </c>
      <c r="AF157" s="208">
        <f>AD56</f>
        <v>0</v>
      </c>
      <c r="AG157" s="208"/>
      <c r="AH157" s="208"/>
      <c r="AI157" s="208"/>
      <c r="AJ157" s="208"/>
      <c r="AK157" s="208"/>
      <c r="AL157" s="40" t="s">
        <v>5</v>
      </c>
      <c r="AM157" s="13"/>
      <c r="AN157" s="42"/>
      <c r="AO157" s="42"/>
      <c r="AP157" s="42"/>
      <c r="AQ157" s="42"/>
      <c r="AR157" s="42"/>
      <c r="AS157" s="42"/>
      <c r="AT157" s="42"/>
      <c r="AU157" s="42"/>
      <c r="AV157" s="42"/>
      <c r="AW157" s="42"/>
      <c r="AX157" s="42"/>
      <c r="AY157" s="42"/>
      <c r="AZ157" s="42"/>
    </row>
    <row r="158" spans="1:52" s="36" customFormat="1" ht="27" customHeight="1">
      <c r="A158" s="219"/>
      <c r="B158" s="219"/>
      <c r="C158" s="219"/>
      <c r="D158" s="219"/>
      <c r="E158" s="219"/>
      <c r="F158" s="219"/>
      <c r="G158" s="219"/>
      <c r="H158" s="219"/>
      <c r="I158" s="219"/>
      <c r="J158" s="219"/>
      <c r="K158" s="219"/>
      <c r="L158" s="219"/>
      <c r="M158" s="219"/>
      <c r="N158" s="219"/>
      <c r="O158" s="219"/>
      <c r="P158" s="219"/>
      <c r="Q158" s="219"/>
      <c r="R158" s="219"/>
      <c r="S158" s="15"/>
      <c r="T158" s="15"/>
      <c r="U158" s="14"/>
      <c r="V158" s="14"/>
      <c r="W158" s="14"/>
      <c r="X158" s="14"/>
      <c r="Y158" s="14"/>
      <c r="Z158" s="14"/>
      <c r="AA158" s="14"/>
      <c r="AB158" s="14"/>
      <c r="AC158" s="14"/>
      <c r="AD158" s="14"/>
      <c r="AE158" s="14"/>
      <c r="AF158" s="14"/>
      <c r="AG158" s="14"/>
      <c r="AH158" s="14"/>
      <c r="AI158" s="14"/>
      <c r="AJ158" s="14"/>
      <c r="AK158" s="14"/>
      <c r="AL158" s="14"/>
      <c r="AM158" s="13"/>
      <c r="AN158" s="42"/>
      <c r="AO158" s="42"/>
      <c r="AP158" s="42"/>
      <c r="AQ158" s="42"/>
      <c r="AR158" s="42"/>
      <c r="AS158" s="42"/>
      <c r="AT158" s="42"/>
      <c r="AU158" s="42"/>
      <c r="AV158" s="42"/>
      <c r="AW158" s="42"/>
      <c r="AX158" s="42"/>
      <c r="AY158" s="42"/>
      <c r="AZ158" s="42"/>
    </row>
    <row r="159" spans="1:52" s="36" customFormat="1" ht="15">
      <c r="A159" s="219"/>
      <c r="B159" s="219"/>
      <c r="C159" s="219"/>
      <c r="D159" s="219"/>
      <c r="E159" s="219"/>
      <c r="F159" s="219"/>
      <c r="G159" s="219"/>
      <c r="H159" s="219"/>
      <c r="I159" s="219"/>
      <c r="J159" s="219"/>
      <c r="K159" s="219"/>
      <c r="L159" s="219"/>
      <c r="M159" s="219"/>
      <c r="N159" s="219"/>
      <c r="O159" s="219"/>
      <c r="P159" s="219"/>
      <c r="Q159" s="219"/>
      <c r="R159" s="219"/>
      <c r="S159" s="15"/>
      <c r="T159" s="15"/>
      <c r="U159" s="14"/>
      <c r="V159" s="14"/>
      <c r="W159" s="14"/>
      <c r="X159" s="14"/>
      <c r="Y159" s="14"/>
      <c r="Z159" s="14"/>
      <c r="AA159" s="14"/>
      <c r="AB159" s="14"/>
      <c r="AC159" s="14"/>
      <c r="AD159" s="14"/>
      <c r="AE159" s="14"/>
      <c r="AF159" s="14"/>
      <c r="AG159" s="14"/>
      <c r="AH159" s="14"/>
      <c r="AI159" s="14"/>
      <c r="AJ159" s="14"/>
      <c r="AK159" s="14"/>
      <c r="AL159" s="14"/>
      <c r="AM159" s="13"/>
      <c r="AN159" s="42"/>
      <c r="AO159" s="42"/>
      <c r="AP159" s="42"/>
      <c r="AQ159" s="42"/>
      <c r="AR159" s="42"/>
      <c r="AS159" s="42"/>
      <c r="AT159" s="42"/>
      <c r="AU159" s="42"/>
      <c r="AV159" s="42"/>
      <c r="AW159" s="42"/>
      <c r="AX159" s="42"/>
      <c r="AY159" s="42"/>
      <c r="AZ159" s="42"/>
    </row>
    <row r="160" spans="1:52" s="36" customFormat="1" ht="15">
      <c r="A160" s="219"/>
      <c r="B160" s="219"/>
      <c r="C160" s="219"/>
      <c r="D160" s="219"/>
      <c r="E160" s="219"/>
      <c r="F160" s="219"/>
      <c r="G160" s="219"/>
      <c r="H160" s="219"/>
      <c r="I160" s="219"/>
      <c r="J160" s="219"/>
      <c r="K160" s="219"/>
      <c r="L160" s="219"/>
      <c r="M160" s="219"/>
      <c r="N160" s="219"/>
      <c r="O160" s="219"/>
      <c r="P160" s="219"/>
      <c r="Q160" s="219"/>
      <c r="R160" s="219"/>
      <c r="S160" s="15"/>
      <c r="T160" s="15"/>
      <c r="U160" s="14"/>
      <c r="V160" s="14"/>
      <c r="W160" s="14"/>
      <c r="X160" s="14"/>
      <c r="Y160" s="14"/>
      <c r="Z160" s="14"/>
      <c r="AA160" s="14"/>
      <c r="AB160" s="14"/>
      <c r="AC160" s="14"/>
      <c r="AD160" s="14"/>
      <c r="AE160" s="14"/>
      <c r="AF160" s="14"/>
      <c r="AG160" s="14"/>
      <c r="AH160" s="14"/>
      <c r="AI160" s="14"/>
      <c r="AJ160" s="14"/>
      <c r="AK160" s="14"/>
      <c r="AL160" s="14"/>
      <c r="AM160" s="13"/>
      <c r="AN160" s="42"/>
      <c r="AO160" s="42"/>
      <c r="AP160" s="42"/>
      <c r="AQ160" s="42"/>
      <c r="AR160" s="42"/>
      <c r="AS160" s="42"/>
      <c r="AT160" s="42"/>
      <c r="AU160" s="42"/>
      <c r="AV160" s="42"/>
      <c r="AW160" s="42"/>
      <c r="AX160" s="42"/>
      <c r="AY160" s="42"/>
      <c r="AZ160" s="42"/>
    </row>
    <row r="161" spans="1:52" s="36" customFormat="1" ht="15">
      <c r="A161" s="219"/>
      <c r="B161" s="219"/>
      <c r="C161" s="219"/>
      <c r="D161" s="219"/>
      <c r="E161" s="219"/>
      <c r="F161" s="219"/>
      <c r="G161" s="219"/>
      <c r="H161" s="219"/>
      <c r="I161" s="219"/>
      <c r="J161" s="219"/>
      <c r="K161" s="219"/>
      <c r="L161" s="219"/>
      <c r="M161" s="219"/>
      <c r="N161" s="219"/>
      <c r="O161" s="219"/>
      <c r="P161" s="219"/>
      <c r="Q161" s="219"/>
      <c r="R161" s="219"/>
      <c r="S161" s="15"/>
      <c r="T161" s="15"/>
      <c r="U161" s="14"/>
      <c r="V161" s="14"/>
      <c r="W161" s="39"/>
      <c r="X161" s="14"/>
      <c r="Y161" s="14"/>
      <c r="Z161" s="14"/>
      <c r="AA161" s="14"/>
      <c r="AB161" s="14"/>
      <c r="AC161" s="14"/>
      <c r="AD161" s="14"/>
      <c r="AE161" s="14"/>
      <c r="AF161" s="14"/>
      <c r="AG161" s="14"/>
      <c r="AH161" s="14"/>
      <c r="AI161" s="14"/>
      <c r="AJ161" s="14"/>
      <c r="AK161" s="14"/>
      <c r="AL161" s="14"/>
      <c r="AM161" s="13"/>
      <c r="AN161" s="42"/>
      <c r="AO161" s="42"/>
      <c r="AP161" s="42"/>
      <c r="AQ161" s="42"/>
      <c r="AR161" s="42"/>
      <c r="AS161" s="42"/>
      <c r="AT161" s="42"/>
      <c r="AU161" s="42"/>
      <c r="AV161" s="42"/>
      <c r="AW161" s="42"/>
      <c r="AX161" s="42"/>
      <c r="AY161" s="42"/>
      <c r="AZ161" s="42"/>
    </row>
    <row r="162" spans="1:52" s="36" customFormat="1" ht="61.5" customHeight="1">
      <c r="A162" s="219"/>
      <c r="B162" s="219"/>
      <c r="C162" s="219"/>
      <c r="D162" s="219"/>
      <c r="E162" s="219"/>
      <c r="F162" s="219"/>
      <c r="G162" s="219"/>
      <c r="H162" s="219"/>
      <c r="I162" s="219"/>
      <c r="J162" s="219"/>
      <c r="K162" s="219"/>
      <c r="L162" s="219"/>
      <c r="M162" s="219"/>
      <c r="N162" s="219"/>
      <c r="O162" s="219"/>
      <c r="P162" s="219"/>
      <c r="Q162" s="219"/>
      <c r="R162" s="219"/>
      <c r="S162" s="15"/>
      <c r="T162" s="15"/>
      <c r="U162" s="14"/>
      <c r="V162" s="14"/>
      <c r="W162" s="14"/>
      <c r="X162" s="14"/>
      <c r="Y162" s="14"/>
      <c r="Z162" s="14"/>
      <c r="AA162" s="14"/>
      <c r="AB162" s="14"/>
      <c r="AC162" s="14"/>
      <c r="AD162" s="14"/>
      <c r="AE162" s="14"/>
      <c r="AF162" s="14"/>
      <c r="AG162" s="14"/>
      <c r="AH162" s="14"/>
      <c r="AI162" s="14"/>
      <c r="AJ162" s="14"/>
      <c r="AK162" s="14"/>
      <c r="AL162" s="14"/>
      <c r="AM162" s="13"/>
      <c r="AN162" s="42"/>
      <c r="AO162" s="42"/>
      <c r="AP162" s="42"/>
      <c r="AQ162" s="42"/>
      <c r="AR162" s="42"/>
      <c r="AS162" s="42"/>
      <c r="AT162" s="42"/>
      <c r="AU162" s="42"/>
      <c r="AV162" s="42"/>
      <c r="AW162" s="42"/>
      <c r="AX162" s="42"/>
      <c r="AY162" s="42"/>
      <c r="AZ162" s="42"/>
    </row>
    <row r="163" spans="1:52" s="36" customFormat="1" ht="13.5" customHeight="1">
      <c r="A163" s="219"/>
      <c r="B163" s="219"/>
      <c r="C163" s="219"/>
      <c r="D163" s="219"/>
      <c r="E163" s="219"/>
      <c r="F163" s="219"/>
      <c r="G163" s="219"/>
      <c r="H163" s="219"/>
      <c r="I163" s="219"/>
      <c r="J163" s="219"/>
      <c r="K163" s="219"/>
      <c r="L163" s="219"/>
      <c r="M163" s="219"/>
      <c r="N163" s="219"/>
      <c r="O163" s="219"/>
      <c r="P163" s="219"/>
      <c r="Q163" s="219"/>
      <c r="R163" s="219"/>
      <c r="S163" s="15"/>
      <c r="T163" s="15"/>
      <c r="U163" s="14"/>
      <c r="V163" s="14"/>
      <c r="W163" s="14"/>
      <c r="X163" s="14"/>
      <c r="Y163" s="14"/>
      <c r="Z163" s="14"/>
      <c r="AA163" s="14"/>
      <c r="AB163" s="14"/>
      <c r="AC163" s="14"/>
      <c r="AD163" s="14"/>
      <c r="AE163" s="14"/>
      <c r="AF163" s="14"/>
      <c r="AG163" s="14"/>
      <c r="AH163" s="14"/>
      <c r="AI163" s="14"/>
      <c r="AJ163" s="14"/>
      <c r="AK163" s="14"/>
      <c r="AL163" s="14"/>
      <c r="AM163" s="13"/>
      <c r="AN163" s="42"/>
      <c r="AO163" s="42"/>
      <c r="AP163" s="42"/>
      <c r="AQ163" s="42"/>
      <c r="AR163" s="42"/>
      <c r="AS163" s="42"/>
      <c r="AT163" s="42"/>
      <c r="AU163" s="42"/>
      <c r="AV163" s="42"/>
      <c r="AW163" s="42"/>
      <c r="AX163" s="42"/>
      <c r="AY163" s="42"/>
      <c r="AZ163" s="42"/>
    </row>
    <row r="164" spans="1:52" s="36" customFormat="1" ht="18.75" customHeight="1">
      <c r="A164" s="238" t="s">
        <v>1</v>
      </c>
      <c r="B164" s="238"/>
      <c r="C164" s="238"/>
      <c r="D164" s="238"/>
      <c r="E164" s="238"/>
      <c r="F164" s="238"/>
      <c r="G164" s="238"/>
      <c r="H164" s="14"/>
      <c r="I164" s="14"/>
      <c r="J164" s="14"/>
      <c r="K164" s="14"/>
      <c r="L164" s="14"/>
      <c r="M164" s="14"/>
      <c r="N164" s="14"/>
      <c r="O164" s="14"/>
      <c r="P164" s="14"/>
      <c r="Q164" s="14"/>
      <c r="R164" s="14"/>
      <c r="S164" s="15"/>
      <c r="T164" s="15"/>
      <c r="U164" s="14"/>
      <c r="V164" s="14"/>
      <c r="W164" s="14"/>
      <c r="X164" s="14"/>
      <c r="Y164" s="14"/>
      <c r="Z164" s="14"/>
      <c r="AA164" s="14"/>
      <c r="AB164" s="14"/>
      <c r="AC164" s="14"/>
      <c r="AD164" s="14"/>
      <c r="AE164" s="14"/>
      <c r="AF164" s="14"/>
      <c r="AG164" s="14"/>
      <c r="AH164" s="14"/>
      <c r="AI164" s="14"/>
      <c r="AJ164" s="14"/>
      <c r="AK164" s="14"/>
      <c r="AL164" s="14"/>
      <c r="AM164" s="13"/>
      <c r="AN164" s="42"/>
      <c r="AO164" s="42"/>
      <c r="AP164" s="42"/>
      <c r="AQ164" s="42"/>
      <c r="AR164" s="42"/>
      <c r="AS164" s="42"/>
      <c r="AT164" s="42"/>
      <c r="AU164" s="42"/>
      <c r="AV164" s="42"/>
      <c r="AW164" s="42"/>
      <c r="AX164" s="42"/>
      <c r="AY164" s="42"/>
      <c r="AZ164" s="42"/>
    </row>
    <row r="165" spans="1:52" s="36" customFormat="1" ht="18.75" customHeight="1">
      <c r="A165" s="17" t="s">
        <v>18</v>
      </c>
      <c r="B165" s="14"/>
      <c r="C165" s="14"/>
      <c r="D165" s="14"/>
      <c r="E165" s="14"/>
      <c r="F165" s="14"/>
      <c r="G165" s="14"/>
      <c r="H165" s="14"/>
      <c r="I165" s="221">
        <f>A100</f>
        <v>0</v>
      </c>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13"/>
      <c r="AN165" s="42"/>
      <c r="AO165" s="42"/>
      <c r="AP165" s="42"/>
      <c r="AQ165" s="42"/>
      <c r="AR165" s="42"/>
      <c r="AS165" s="42"/>
      <c r="AT165" s="42"/>
      <c r="AU165" s="42"/>
      <c r="AV165" s="42"/>
      <c r="AW165" s="42"/>
      <c r="AX165" s="42"/>
      <c r="AY165" s="42"/>
      <c r="AZ165" s="42"/>
    </row>
    <row r="166" spans="1:52" s="36" customFormat="1" ht="33" customHeight="1">
      <c r="A166" s="17"/>
      <c r="B166" s="14"/>
      <c r="C166" s="14"/>
      <c r="D166" s="14"/>
      <c r="E166" s="14"/>
      <c r="F166" s="14"/>
      <c r="G166" s="14"/>
      <c r="H166" s="14"/>
      <c r="I166" s="69">
        <f>A103</f>
        <v>0</v>
      </c>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13"/>
      <c r="AN166" s="42"/>
      <c r="AO166" s="42"/>
      <c r="AP166" s="42"/>
      <c r="AQ166" s="42"/>
      <c r="AR166" s="42"/>
      <c r="AS166" s="42"/>
      <c r="AT166" s="42"/>
      <c r="AU166" s="42"/>
      <c r="AV166" s="42"/>
      <c r="AW166" s="42"/>
      <c r="AX166" s="42"/>
      <c r="AY166" s="42"/>
      <c r="AZ166" s="42"/>
    </row>
    <row r="167" spans="1:52" s="36" customFormat="1" ht="15" customHeight="1">
      <c r="A167" s="17"/>
      <c r="B167" s="14"/>
      <c r="C167" s="14"/>
      <c r="D167" s="14"/>
      <c r="E167" s="14"/>
      <c r="F167" s="14"/>
      <c r="G167" s="14"/>
      <c r="H167" s="14"/>
      <c r="I167" s="221">
        <f>A105</f>
        <v>0</v>
      </c>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13"/>
      <c r="AN167" s="42"/>
      <c r="AO167" s="42"/>
      <c r="AP167" s="42"/>
      <c r="AQ167" s="42"/>
      <c r="AR167" s="42"/>
      <c r="AS167" s="42"/>
      <c r="AT167" s="42"/>
      <c r="AU167" s="42"/>
      <c r="AV167" s="42"/>
      <c r="AW167" s="42"/>
      <c r="AX167" s="42"/>
      <c r="AY167" s="42"/>
      <c r="AZ167" s="42"/>
    </row>
    <row r="168" spans="1:52" s="36" customFormat="1" ht="15" customHeight="1">
      <c r="A168" s="14"/>
      <c r="B168" s="14"/>
      <c r="C168" s="14"/>
      <c r="D168" s="14"/>
      <c r="E168" s="14"/>
      <c r="F168" s="14"/>
      <c r="G168" s="14"/>
      <c r="H168" s="14"/>
      <c r="I168" s="216" t="s">
        <v>48</v>
      </c>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13"/>
      <c r="AN168" s="42"/>
      <c r="AO168" s="42"/>
      <c r="AP168" s="42"/>
      <c r="AQ168" s="42"/>
      <c r="AR168" s="42"/>
      <c r="AS168" s="42"/>
      <c r="AT168" s="42"/>
      <c r="AU168" s="42"/>
      <c r="AV168" s="42"/>
      <c r="AW168" s="42"/>
      <c r="AX168" s="42"/>
      <c r="AY168" s="42"/>
      <c r="AZ168" s="42"/>
    </row>
    <row r="169" spans="1:52" s="36" customFormat="1" ht="15" customHeight="1">
      <c r="A169" s="217" t="s">
        <v>47</v>
      </c>
      <c r="B169" s="217"/>
      <c r="C169" s="217"/>
      <c r="D169" s="217"/>
      <c r="E169" s="217"/>
      <c r="F169" s="217"/>
      <c r="G169" s="217"/>
      <c r="H169" s="217"/>
      <c r="I169" s="217"/>
      <c r="J169" s="217"/>
      <c r="K169" s="217"/>
      <c r="L169" s="217"/>
      <c r="M169" s="217"/>
      <c r="N169" s="217"/>
      <c r="O169" s="217"/>
      <c r="P169" s="217"/>
      <c r="Q169" s="217"/>
      <c r="R169" s="217"/>
      <c r="S169" s="31"/>
      <c r="T169" s="31"/>
      <c r="U169" s="218">
        <f>AD56</f>
        <v>0</v>
      </c>
      <c r="V169" s="218"/>
      <c r="W169" s="218"/>
      <c r="X169" s="218"/>
      <c r="Y169" s="218"/>
      <c r="Z169" s="218"/>
      <c r="AA169" s="14" t="s">
        <v>20</v>
      </c>
      <c r="AB169" s="239" t="str">
        <f>V54</f>
        <v>ПР/</v>
      </c>
      <c r="AC169" s="239"/>
      <c r="AD169" s="239"/>
      <c r="AE169" s="239"/>
      <c r="AF169" s="239"/>
      <c r="AG169" s="239"/>
      <c r="AH169" s="239"/>
      <c r="AI169" s="16"/>
      <c r="AJ169" s="16"/>
      <c r="AK169" s="16"/>
      <c r="AM169" s="13"/>
      <c r="AN169" s="42"/>
      <c r="AO169" s="42"/>
      <c r="AP169" s="42"/>
      <c r="AQ169" s="42"/>
      <c r="AR169" s="42"/>
      <c r="AS169" s="42"/>
      <c r="AT169" s="42"/>
      <c r="AU169" s="42"/>
      <c r="AV169" s="42"/>
      <c r="AW169" s="42"/>
      <c r="AX169" s="42"/>
      <c r="AY169" s="42"/>
      <c r="AZ169" s="42"/>
    </row>
    <row r="170" spans="1:52" s="36" customFormat="1" ht="8.25" customHeight="1">
      <c r="A170" s="14"/>
      <c r="B170" s="14"/>
      <c r="C170" s="14"/>
      <c r="D170" s="14"/>
      <c r="E170" s="14"/>
      <c r="F170" s="14"/>
      <c r="G170" s="14"/>
      <c r="H170" s="14"/>
      <c r="I170" s="14"/>
      <c r="J170" s="14"/>
      <c r="K170" s="14"/>
      <c r="L170" s="14"/>
      <c r="M170" s="14"/>
      <c r="N170" s="14"/>
      <c r="O170" s="14"/>
      <c r="P170" s="14"/>
      <c r="Q170" s="14"/>
      <c r="R170" s="14"/>
      <c r="S170" s="15"/>
      <c r="T170" s="15"/>
      <c r="U170" s="14"/>
      <c r="V170" s="14"/>
      <c r="W170" s="14"/>
      <c r="X170" s="14"/>
      <c r="Y170" s="14"/>
      <c r="Z170" s="14"/>
      <c r="AA170" s="14"/>
      <c r="AB170" s="14"/>
      <c r="AC170" s="14"/>
      <c r="AD170" s="14"/>
      <c r="AE170" s="14"/>
      <c r="AF170" s="14"/>
      <c r="AG170" s="14"/>
      <c r="AH170" s="14"/>
      <c r="AI170" s="14"/>
      <c r="AJ170" s="14"/>
      <c r="AK170" s="14"/>
      <c r="AL170" s="14"/>
      <c r="AM170" s="13"/>
      <c r="AN170" s="42"/>
      <c r="AO170" s="42"/>
      <c r="AP170" s="42"/>
      <c r="AQ170" s="42"/>
      <c r="AR170" s="42"/>
      <c r="AS170" s="42"/>
      <c r="AT170" s="42"/>
      <c r="AU170" s="42"/>
      <c r="AV170" s="42"/>
      <c r="AW170" s="42"/>
      <c r="AX170" s="42"/>
      <c r="AY170" s="42"/>
      <c r="AZ170" s="42"/>
    </row>
    <row r="171" spans="1:52" s="36" customFormat="1" ht="47.25" customHeight="1">
      <c r="A171" s="189" t="s">
        <v>225</v>
      </c>
      <c r="B171" s="189"/>
      <c r="C171" s="189"/>
      <c r="D171" s="167" t="s">
        <v>7</v>
      </c>
      <c r="E171" s="168"/>
      <c r="F171" s="168"/>
      <c r="G171" s="168"/>
      <c r="H171" s="168"/>
      <c r="I171" s="168"/>
      <c r="J171" s="168"/>
      <c r="K171" s="168"/>
      <c r="L171" s="168"/>
      <c r="M171" s="168"/>
      <c r="N171" s="168"/>
      <c r="O171" s="168"/>
      <c r="P171" s="168"/>
      <c r="Q171" s="168"/>
      <c r="R171" s="168"/>
      <c r="S171" s="168"/>
      <c r="T171" s="168"/>
      <c r="U171" s="168"/>
      <c r="V171" s="168"/>
      <c r="W171" s="169"/>
      <c r="X171" s="164" t="s">
        <v>8</v>
      </c>
      <c r="Y171" s="165"/>
      <c r="Z171" s="166"/>
      <c r="AA171" s="161" t="s">
        <v>57</v>
      </c>
      <c r="AB171" s="161"/>
      <c r="AC171" s="161"/>
      <c r="AD171" s="161" t="s">
        <v>54</v>
      </c>
      <c r="AE171" s="161"/>
      <c r="AF171" s="161"/>
      <c r="AG171" s="161" t="s">
        <v>55</v>
      </c>
      <c r="AH171" s="161"/>
      <c r="AI171" s="161"/>
      <c r="AJ171" s="164" t="s">
        <v>56</v>
      </c>
      <c r="AK171" s="165"/>
      <c r="AL171" s="166"/>
      <c r="AM171" s="13"/>
      <c r="AN171" s="42"/>
      <c r="AO171" s="42"/>
      <c r="AP171" s="42"/>
      <c r="AQ171" s="42"/>
      <c r="AR171" s="42"/>
      <c r="AS171" s="42"/>
      <c r="AT171" s="42"/>
      <c r="AU171" s="42"/>
      <c r="AV171" s="42"/>
      <c r="AW171" s="42"/>
      <c r="AX171" s="42"/>
      <c r="AY171" s="42"/>
      <c r="AZ171" s="42"/>
    </row>
    <row r="172" spans="1:52" s="36" customFormat="1" ht="110.25" customHeight="1">
      <c r="A172" s="156" t="str">
        <f>A138</f>
        <v>8.2.15.</v>
      </c>
      <c r="B172" s="156"/>
      <c r="C172" s="156"/>
      <c r="D172" s="203" t="str">
        <f>D138</f>
        <v>Осмотр (обследование)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 на которых ведется обогащение полезных ископаемых.</v>
      </c>
      <c r="E172" s="203"/>
      <c r="F172" s="203"/>
      <c r="G172" s="203"/>
      <c r="H172" s="203"/>
      <c r="I172" s="203"/>
      <c r="J172" s="203"/>
      <c r="K172" s="203"/>
      <c r="L172" s="203"/>
      <c r="M172" s="203"/>
      <c r="N172" s="203"/>
      <c r="O172" s="203"/>
      <c r="P172" s="203"/>
      <c r="Q172" s="203"/>
      <c r="R172" s="203"/>
      <c r="S172" s="203"/>
      <c r="T172" s="203"/>
      <c r="U172" s="203"/>
      <c r="V172" s="203"/>
      <c r="W172" s="203"/>
      <c r="X172" s="178">
        <v>1</v>
      </c>
      <c r="Y172" s="178"/>
      <c r="Z172" s="178"/>
      <c r="AA172" s="159">
        <f>AA138</f>
        <v>614.4</v>
      </c>
      <c r="AB172" s="178"/>
      <c r="AC172" s="178"/>
      <c r="AD172" s="159">
        <f>X172*AA172</f>
        <v>614.4</v>
      </c>
      <c r="AE172" s="159"/>
      <c r="AF172" s="159"/>
      <c r="AG172" s="159">
        <f>ROUND(AD172*0.2,2)</f>
        <v>122.88</v>
      </c>
      <c r="AH172" s="159"/>
      <c r="AI172" s="159"/>
      <c r="AJ172" s="159">
        <f>AD172+AG172</f>
        <v>737.28</v>
      </c>
      <c r="AK172" s="159"/>
      <c r="AL172" s="159"/>
      <c r="AM172" s="13"/>
      <c r="AN172" s="42"/>
      <c r="AO172" s="42"/>
      <c r="AP172" s="42"/>
      <c r="AQ172" s="42"/>
      <c r="AR172" s="42"/>
      <c r="AS172" s="42"/>
      <c r="AT172" s="42"/>
      <c r="AU172" s="42"/>
      <c r="AV172" s="42"/>
      <c r="AW172" s="42"/>
      <c r="AX172" s="42"/>
      <c r="AY172" s="42"/>
      <c r="AZ172" s="42"/>
    </row>
    <row r="173" spans="1:52" s="36" customFormat="1" ht="15.75" thickBot="1">
      <c r="A173" s="14"/>
      <c r="B173" s="14"/>
      <c r="C173" s="14"/>
      <c r="D173" s="14"/>
      <c r="E173" s="14"/>
      <c r="F173" s="14"/>
      <c r="G173" s="14"/>
      <c r="H173" s="14"/>
      <c r="I173" s="14"/>
      <c r="J173" s="14"/>
      <c r="K173" s="14"/>
      <c r="L173" s="14"/>
      <c r="M173" s="14"/>
      <c r="N173" s="14"/>
      <c r="O173" s="14"/>
      <c r="P173" s="14"/>
      <c r="Q173" s="14"/>
      <c r="R173" s="14"/>
      <c r="S173" s="15"/>
      <c r="T173" s="14"/>
      <c r="U173" s="14"/>
      <c r="V173" s="17"/>
      <c r="W173" s="14"/>
      <c r="X173" s="19" t="s">
        <v>9</v>
      </c>
      <c r="Y173" s="14"/>
      <c r="Z173" s="14"/>
      <c r="AA173" s="33"/>
      <c r="AB173" s="33"/>
      <c r="AC173" s="33"/>
      <c r="AD173" s="155">
        <f>SUMIF(AD172:AF172,"&gt;0",AD172:AF172)</f>
        <v>614.4</v>
      </c>
      <c r="AE173" s="155"/>
      <c r="AF173" s="155"/>
      <c r="AG173" s="155">
        <f>SUMIF(AG172:AI172,"&gt;0",AG172:AI172)</f>
        <v>122.88</v>
      </c>
      <c r="AH173" s="155"/>
      <c r="AI173" s="155"/>
      <c r="AJ173" s="155">
        <f>SUMIF(AJ172:AL172,"&gt;0",AJ172:AL172)</f>
        <v>737.28</v>
      </c>
      <c r="AK173" s="155"/>
      <c r="AL173" s="155"/>
      <c r="AM173" s="13"/>
      <c r="AN173" s="42"/>
      <c r="AO173" s="42"/>
      <c r="AP173" s="42"/>
      <c r="AQ173" s="42"/>
      <c r="AR173" s="42"/>
      <c r="AS173" s="42"/>
      <c r="AT173" s="42"/>
      <c r="AU173" s="42"/>
      <c r="AV173" s="42"/>
      <c r="AW173" s="42"/>
      <c r="AX173" s="42"/>
      <c r="AY173" s="42"/>
      <c r="AZ173" s="42"/>
    </row>
    <row r="174" spans="1:52" s="36" customFormat="1" ht="5.25" customHeight="1">
      <c r="A174" s="14"/>
      <c r="B174" s="14"/>
      <c r="C174" s="14"/>
      <c r="D174" s="14"/>
      <c r="E174" s="14"/>
      <c r="F174" s="14"/>
      <c r="G174" s="14"/>
      <c r="H174" s="14"/>
      <c r="I174" s="14"/>
      <c r="J174" s="14"/>
      <c r="K174" s="14"/>
      <c r="L174" s="14"/>
      <c r="M174" s="14"/>
      <c r="N174" s="14"/>
      <c r="O174" s="14"/>
      <c r="P174" s="14"/>
      <c r="Q174" s="14"/>
      <c r="R174" s="14"/>
      <c r="S174" s="15"/>
      <c r="T174" s="15"/>
      <c r="U174" s="14"/>
      <c r="V174" s="14"/>
      <c r="W174" s="14"/>
      <c r="X174" s="14"/>
      <c r="Y174" s="14"/>
      <c r="Z174" s="14"/>
      <c r="AA174" s="14"/>
      <c r="AB174" s="14"/>
      <c r="AC174" s="14"/>
      <c r="AD174" s="14"/>
      <c r="AE174" s="14"/>
      <c r="AF174" s="14"/>
      <c r="AG174" s="14"/>
      <c r="AH174" s="14"/>
      <c r="AI174" s="14"/>
      <c r="AJ174" s="14"/>
      <c r="AK174" s="14"/>
      <c r="AL174" s="14"/>
      <c r="AM174" s="13"/>
      <c r="AN174" s="42"/>
      <c r="AO174" s="42"/>
      <c r="AP174" s="42"/>
      <c r="AQ174" s="42"/>
      <c r="AR174" s="42"/>
      <c r="AS174" s="42"/>
      <c r="AT174" s="42"/>
      <c r="AU174" s="42"/>
      <c r="AV174" s="42"/>
      <c r="AW174" s="42"/>
      <c r="AX174" s="42"/>
      <c r="AY174" s="42"/>
      <c r="AZ174" s="42"/>
    </row>
    <row r="175" spans="1:52" s="36" customFormat="1" ht="15">
      <c r="A175" s="172" t="s">
        <v>10</v>
      </c>
      <c r="B175" s="172"/>
      <c r="C175" s="172"/>
      <c r="D175" s="172"/>
      <c r="E175" s="172"/>
      <c r="F175" s="172"/>
      <c r="G175" s="172"/>
      <c r="H175" s="173" t="str">
        <f>SUBSTITUTE(PROPER(INDEX(n_4,MID(TEXT(AJ173,n0),1,1)+1)&amp;INDEX(n0x,MID(TEXT(AJ173,n0),2,1)+1,MID(TEXT(AJ173,n0),3,1)+1)&amp;IF(-MID(TEXT(AJ173,n0),1,3),"миллиард"&amp;VLOOKUP(MID(TEXT(AJ173,n0),3,1)*AND(MID(TEXT(AJ173,n0),2,1)-1),мил,2),"")&amp;INDEX(n_4,MID(TEXT(AJ173,n0),4,1)+1)&amp;INDEX(n0x,MID(TEXT(AJ173,n0),5,1)+1,MID(TEXT(AJ173,n0),6,1)+1)&amp;IF(-MID(TEXT(AJ173,n0),4,3),"миллион"&amp;VLOOKUP(MID(TEXT(AJ173,n0),6,1)*AND(MID(TEXT(AJ173,n0),5,1)-1),мил,2),"")&amp;INDEX(n_4,MID(TEXT(AJ173,n0),7,1)+1)&amp;INDEX(n1x,MID(TEXT(AJ173,n0),8,1)+1,MID(TEXT(AJ173,n0),9,1)+1)&amp;IF(-MID(TEXT(AJ173,n0),7,3),VLOOKUP(MID(TEXT(AJ173,n0),9,1)*AND(MID(TEXT(AJ173,n0),8,1)-1),тыс,2),"")&amp;INDEX(n_4,MID(TEXT(AJ173,n0),10,1)+1)&amp;INDEX(n0x,MID(TEXT(AJ173,n0),11,1)+1,MID(TEXT(AJ173,n0),12,1)+1)),"z"," ")&amp;IF(TRUNC(TEXT(AJ173,n0)),"","Ноль ")&amp;"рубл"&amp;VLOOKUP(MOD(MAX(MOD(MID(TEXT(AJ173,n0),11,2)-11,100),9),10),{0,"ь ";1,"я ";4,"ей "},2)&amp;RIGHT(TEXT(AJ173,n0),2)&amp;" копе"&amp;VLOOKUP(MOD(MAX(MOD(RIGHT(TEXT(AJ173,n0),2)-11,100),9),10),{0,"йка";1,"йки";4,"ек"},2)</f>
        <v>Семьсот тридцать семь рублей 28 копеек</v>
      </c>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45"/>
      <c r="AN175" s="42"/>
      <c r="AO175" s="42"/>
      <c r="AP175" s="42"/>
      <c r="AQ175" s="42"/>
      <c r="AR175" s="42"/>
      <c r="AS175" s="42"/>
      <c r="AT175" s="42"/>
      <c r="AU175" s="42"/>
      <c r="AV175" s="42"/>
      <c r="AW175" s="42"/>
      <c r="AX175" s="42"/>
      <c r="AY175" s="42"/>
      <c r="AZ175" s="42"/>
    </row>
    <row r="176" spans="1:52" s="36" customFormat="1" ht="15">
      <c r="A176" s="172" t="s">
        <v>19</v>
      </c>
      <c r="B176" s="172"/>
      <c r="C176" s="172"/>
      <c r="D176" s="172"/>
      <c r="E176" s="172"/>
      <c r="F176" s="172"/>
      <c r="G176" s="172"/>
      <c r="H176" s="171" t="str">
        <f>SUBSTITUTE(PROPER(INDEX(n_4,MID(TEXT(AG173,n0),1,1)+1)&amp;INDEX(n0x,MID(TEXT(AG173,n0),2,1)+1,MID(TEXT(AG173,n0),3,1)+1)&amp;IF(-MID(TEXT(AG173,n0),1,3),"миллиард"&amp;VLOOKUP(MID(TEXT(AG173,n0),3,1)*AND(MID(TEXT(AG173,n0),2,1)-1),мил,2),"")&amp;INDEX(n_4,MID(TEXT(AG173,n0),4,1)+1)&amp;INDEX(n0x,MID(TEXT(AG173,n0),5,1)+1,MID(TEXT(AG173,n0),6,1)+1)&amp;IF(-MID(TEXT(AG173,n0),4,3),"миллион"&amp;VLOOKUP(MID(TEXT(AG173,n0),6,1)*AND(MID(TEXT(AG173,n0),5,1)-1),мил,2),"")&amp;INDEX(n_4,MID(TEXT(AG173,n0),7,1)+1)&amp;INDEX(n1x,MID(TEXT(AG173,n0),8,1)+1,MID(TEXT(AG173,n0),9,1)+1)&amp;IF(-MID(TEXT(AG173,n0),7,3),VLOOKUP(MID(TEXT(AG173,n0),9,1)*AND(MID(TEXT(AG173,n0),8,1)-1),тыс,2),"")&amp;INDEX(n_4,MID(TEXT(AG173,n0),10,1)+1)&amp;INDEX(n0x,MID(TEXT(AG173,n0),11,1)+1,MID(TEXT(AG173,n0),12,1)+1)),"z"," ")&amp;IF(TRUNC(TEXT(AG173,n0)),"","Ноль ")&amp;"рубл"&amp;VLOOKUP(MOD(MAX(MOD(MID(TEXT(AG173,n0),11,2)-11,100),9),10),{0,"ь ";1,"я ";4,"ей "},2)&amp;RIGHT(TEXT(AG173,n0),2)&amp;" копе"&amp;VLOOKUP(MOD(MAX(MOD(RIGHT(TEXT(AG173,n0),2)-11,100),9),10),{0,"йка";1,"йки";4,"ек"},2)</f>
        <v>Сто двадцать два рубля 88 копеек</v>
      </c>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45"/>
      <c r="AN176" s="42"/>
      <c r="AO176" s="42"/>
      <c r="AP176" s="42"/>
      <c r="AQ176" s="42"/>
      <c r="AR176" s="42"/>
      <c r="AS176" s="42"/>
      <c r="AT176" s="42"/>
      <c r="AU176" s="42"/>
      <c r="AV176" s="42"/>
      <c r="AW176" s="42"/>
      <c r="AX176" s="42"/>
      <c r="AY176" s="42"/>
      <c r="AZ176" s="42"/>
    </row>
    <row r="177" spans="1:52" s="36" customFormat="1" ht="1.5" customHeight="1">
      <c r="A177" s="45"/>
      <c r="B177" s="45"/>
      <c r="C177" s="45"/>
      <c r="D177" s="45"/>
      <c r="E177" s="45"/>
      <c r="F177" s="45"/>
      <c r="G177" s="45"/>
      <c r="H177" s="45"/>
      <c r="I177" s="45"/>
      <c r="J177" s="45"/>
      <c r="K177" s="45"/>
      <c r="L177" s="45"/>
      <c r="M177" s="45"/>
      <c r="N177" s="45"/>
      <c r="O177" s="45"/>
      <c r="P177" s="45"/>
      <c r="Q177" s="45"/>
      <c r="R177" s="45"/>
      <c r="S177" s="46"/>
      <c r="T177" s="46"/>
      <c r="U177" s="45"/>
      <c r="V177" s="45"/>
      <c r="W177" s="45"/>
      <c r="X177" s="45"/>
      <c r="Y177" s="45"/>
      <c r="Z177" s="45"/>
      <c r="AA177" s="45"/>
      <c r="AB177" s="45"/>
      <c r="AC177" s="45"/>
      <c r="AD177" s="45"/>
      <c r="AE177" s="45"/>
      <c r="AF177" s="45"/>
      <c r="AG177" s="45"/>
      <c r="AH177" s="45"/>
      <c r="AI177" s="45"/>
      <c r="AJ177" s="45"/>
      <c r="AK177" s="45"/>
      <c r="AL177" s="45"/>
      <c r="AM177" s="45"/>
      <c r="AN177" s="42"/>
      <c r="AO177" s="42"/>
      <c r="AP177" s="42"/>
      <c r="AQ177" s="42"/>
      <c r="AR177" s="42"/>
      <c r="AS177" s="42"/>
      <c r="AT177" s="42"/>
      <c r="AU177" s="42"/>
      <c r="AV177" s="42"/>
      <c r="AW177" s="42"/>
      <c r="AX177" s="42"/>
      <c r="AY177" s="42"/>
      <c r="AZ177" s="42"/>
    </row>
    <row r="178" spans="1:52" s="36" customFormat="1" ht="16.5" customHeight="1">
      <c r="A178" s="177" t="s">
        <v>51</v>
      </c>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c r="AM178" s="177"/>
      <c r="AN178" s="42"/>
      <c r="AO178" s="42"/>
      <c r="AP178" s="42"/>
      <c r="AQ178" s="42"/>
      <c r="AR178" s="42"/>
      <c r="AS178" s="42"/>
      <c r="AT178" s="42"/>
      <c r="AU178" s="42"/>
      <c r="AV178" s="42"/>
      <c r="AW178" s="42"/>
      <c r="AX178" s="42"/>
      <c r="AY178" s="42"/>
      <c r="AZ178" s="42"/>
    </row>
    <row r="179" spans="1:52" s="36" customFormat="1" ht="15" customHeight="1">
      <c r="A179" s="177" t="s">
        <v>21</v>
      </c>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7"/>
      <c r="AL179" s="177"/>
      <c r="AM179" s="45"/>
      <c r="AN179" s="42"/>
      <c r="AO179" s="42"/>
      <c r="AP179" s="42"/>
      <c r="AQ179" s="42"/>
      <c r="AR179" s="42"/>
      <c r="AS179" s="42"/>
      <c r="AT179" s="42"/>
      <c r="AU179" s="42"/>
      <c r="AV179" s="42"/>
      <c r="AW179" s="42"/>
      <c r="AX179" s="42"/>
      <c r="AY179" s="42"/>
      <c r="AZ179" s="42"/>
    </row>
    <row r="180" spans="1:52" s="36" customFormat="1" ht="23.25" customHeight="1">
      <c r="A180" s="177" t="s">
        <v>50</v>
      </c>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45"/>
      <c r="AN180" s="42"/>
      <c r="AO180" s="42"/>
      <c r="AP180" s="42"/>
      <c r="AQ180" s="42"/>
      <c r="AR180" s="42"/>
      <c r="AS180" s="42"/>
      <c r="AT180" s="42"/>
      <c r="AU180" s="42"/>
      <c r="AV180" s="42"/>
      <c r="AW180" s="42"/>
      <c r="AX180" s="42"/>
      <c r="AY180" s="42"/>
      <c r="AZ180" s="42"/>
    </row>
    <row r="181" spans="1:52" s="36" customFormat="1" ht="0.75" customHeight="1">
      <c r="A181" s="46"/>
      <c r="B181" s="46"/>
      <c r="C181" s="46"/>
      <c r="D181" s="46"/>
      <c r="E181" s="46"/>
      <c r="F181" s="46"/>
      <c r="G181" s="46"/>
      <c r="H181" s="46"/>
      <c r="I181" s="46"/>
      <c r="J181" s="46"/>
      <c r="K181" s="46"/>
      <c r="L181" s="46"/>
      <c r="M181" s="46"/>
      <c r="N181" s="46"/>
      <c r="O181" s="46"/>
      <c r="P181" s="46"/>
      <c r="Q181" s="46"/>
      <c r="R181" s="46"/>
      <c r="S181" s="46"/>
      <c r="T181" s="46"/>
      <c r="U181" s="45"/>
      <c r="V181" s="45"/>
      <c r="W181" s="45"/>
      <c r="X181" s="45"/>
      <c r="Y181" s="45"/>
      <c r="Z181" s="45"/>
      <c r="AA181" s="45"/>
      <c r="AB181" s="45"/>
      <c r="AC181" s="45"/>
      <c r="AD181" s="45"/>
      <c r="AE181" s="45"/>
      <c r="AF181" s="45"/>
      <c r="AG181" s="45"/>
      <c r="AH181" s="45"/>
      <c r="AI181" s="45"/>
      <c r="AJ181" s="45"/>
      <c r="AK181" s="45"/>
      <c r="AL181" s="45"/>
      <c r="AM181" s="45"/>
      <c r="AN181" s="42"/>
      <c r="AO181" s="42"/>
      <c r="AP181" s="42"/>
      <c r="AQ181" s="42"/>
      <c r="AR181" s="42"/>
      <c r="AS181" s="42"/>
      <c r="AT181" s="42"/>
      <c r="AU181" s="42"/>
      <c r="AV181" s="42"/>
      <c r="AW181" s="42"/>
      <c r="AX181" s="42"/>
      <c r="AY181" s="42"/>
      <c r="AZ181" s="42"/>
    </row>
    <row r="182" spans="1:52" s="36" customFormat="1" ht="15" customHeight="1">
      <c r="A182" s="193" t="str">
        <f>T112</f>
        <v>Заместитель начальника управления - начальник 
отдела надзора Витебского областного 
управления Госпромнадзора
___________________________В.Н.Лойко </v>
      </c>
      <c r="B182" s="193"/>
      <c r="C182" s="193"/>
      <c r="D182" s="193"/>
      <c r="E182" s="193"/>
      <c r="F182" s="193"/>
      <c r="G182" s="193"/>
      <c r="H182" s="193"/>
      <c r="I182" s="193"/>
      <c r="J182" s="193"/>
      <c r="K182" s="193"/>
      <c r="L182" s="193"/>
      <c r="M182" s="193"/>
      <c r="N182" s="193"/>
      <c r="O182" s="193"/>
      <c r="P182" s="193"/>
      <c r="Q182" s="193"/>
      <c r="R182" s="193"/>
      <c r="S182" s="193"/>
      <c r="T182" s="46"/>
      <c r="U182" s="45"/>
      <c r="V182" s="45"/>
      <c r="W182" s="45"/>
      <c r="X182" s="45"/>
      <c r="Y182" s="45"/>
      <c r="Z182" s="45"/>
      <c r="AA182" s="45"/>
      <c r="AB182" s="45"/>
      <c r="AC182" s="45"/>
      <c r="AD182" s="45"/>
      <c r="AE182" s="45"/>
      <c r="AF182" s="45"/>
      <c r="AG182" s="45"/>
      <c r="AH182" s="45"/>
      <c r="AI182" s="45"/>
      <c r="AJ182" s="45"/>
      <c r="AK182" s="45"/>
      <c r="AL182" s="45"/>
      <c r="AM182" s="45"/>
      <c r="AN182" s="42"/>
      <c r="AO182" s="42"/>
      <c r="AP182" s="42"/>
      <c r="AQ182" s="42"/>
      <c r="AR182" s="42"/>
      <c r="AS182" s="42"/>
      <c r="AT182" s="42"/>
      <c r="AU182" s="42"/>
      <c r="AV182" s="42"/>
      <c r="AW182" s="42"/>
      <c r="AX182" s="42"/>
      <c r="AY182" s="42"/>
      <c r="AZ182" s="42"/>
    </row>
    <row r="183" spans="1:52" s="36" customFormat="1" ht="33" customHeight="1">
      <c r="A183" s="193"/>
      <c r="B183" s="193"/>
      <c r="C183" s="193"/>
      <c r="D183" s="193"/>
      <c r="E183" s="193"/>
      <c r="F183" s="193"/>
      <c r="G183" s="193"/>
      <c r="H183" s="193"/>
      <c r="I183" s="193"/>
      <c r="J183" s="193"/>
      <c r="K183" s="193"/>
      <c r="L183" s="193"/>
      <c r="M183" s="193"/>
      <c r="N183" s="193"/>
      <c r="O183" s="193"/>
      <c r="P183" s="193"/>
      <c r="Q183" s="193"/>
      <c r="R183" s="193"/>
      <c r="S183" s="193"/>
      <c r="T183" s="46"/>
      <c r="U183" s="45"/>
      <c r="V183" s="45"/>
      <c r="W183" s="45"/>
      <c r="X183" s="45"/>
      <c r="Y183" s="45"/>
      <c r="Z183" s="45"/>
      <c r="AA183" s="45"/>
      <c r="AB183" s="45"/>
      <c r="AC183" s="45"/>
      <c r="AD183" s="45"/>
      <c r="AE183" s="45"/>
      <c r="AF183" s="45"/>
      <c r="AG183" s="45"/>
      <c r="AH183" s="45"/>
      <c r="AI183" s="45"/>
      <c r="AJ183" s="45"/>
      <c r="AK183" s="45"/>
      <c r="AL183" s="59"/>
      <c r="AM183" s="45"/>
      <c r="AN183" s="42"/>
      <c r="AO183" s="42"/>
      <c r="AP183" s="42"/>
      <c r="AQ183" s="42"/>
      <c r="AR183" s="42"/>
      <c r="AS183" s="42"/>
      <c r="AT183" s="42"/>
      <c r="AU183" s="42"/>
      <c r="AV183" s="42"/>
      <c r="AW183" s="42"/>
      <c r="AX183" s="42"/>
      <c r="AY183" s="42"/>
      <c r="AZ183" s="42"/>
    </row>
    <row r="184" spans="1:52" s="36" customFormat="1" ht="33" customHeight="1">
      <c r="A184" s="193"/>
      <c r="B184" s="193"/>
      <c r="C184" s="193"/>
      <c r="D184" s="193"/>
      <c r="E184" s="193"/>
      <c r="F184" s="193"/>
      <c r="G184" s="193"/>
      <c r="H184" s="193"/>
      <c r="I184" s="193"/>
      <c r="J184" s="193"/>
      <c r="K184" s="193"/>
      <c r="L184" s="193"/>
      <c r="M184" s="193"/>
      <c r="N184" s="193"/>
      <c r="O184" s="193"/>
      <c r="P184" s="193"/>
      <c r="Q184" s="193"/>
      <c r="R184" s="193"/>
      <c r="S184" s="193"/>
      <c r="T184" s="46"/>
      <c r="U184" s="45"/>
      <c r="V184" s="45"/>
      <c r="W184" s="45"/>
      <c r="X184" s="45"/>
      <c r="Y184" s="20"/>
      <c r="Z184" s="45"/>
      <c r="AA184" s="45"/>
      <c r="AB184" s="45"/>
      <c r="AC184" s="45"/>
      <c r="AD184" s="45"/>
      <c r="AE184" s="45"/>
      <c r="AF184" s="45"/>
      <c r="AG184" s="45"/>
      <c r="AH184" s="45"/>
      <c r="AI184" s="45"/>
      <c r="AJ184" s="45"/>
      <c r="AK184" s="45"/>
      <c r="AL184" s="45"/>
      <c r="AM184" s="45"/>
      <c r="AN184" s="42"/>
      <c r="AO184" s="42"/>
      <c r="AP184" s="42"/>
      <c r="AQ184" s="42"/>
      <c r="AR184" s="42"/>
      <c r="AS184" s="42"/>
      <c r="AT184" s="42"/>
      <c r="AU184" s="42"/>
      <c r="AV184" s="42"/>
      <c r="AW184" s="42"/>
      <c r="AX184" s="42"/>
      <c r="AY184" s="42"/>
      <c r="AZ184" s="42"/>
    </row>
    <row r="185" spans="1:52" s="36" customFormat="1" ht="15">
      <c r="A185" s="45" t="s">
        <v>12</v>
      </c>
      <c r="B185" s="45"/>
      <c r="C185" s="45"/>
      <c r="D185" s="45"/>
      <c r="E185" s="45"/>
      <c r="F185" s="45"/>
      <c r="G185" s="45"/>
      <c r="H185" s="45"/>
      <c r="I185" s="45"/>
      <c r="J185" s="45"/>
      <c r="K185" s="45"/>
      <c r="L185" s="45"/>
      <c r="M185" s="45"/>
      <c r="N185" s="45"/>
      <c r="O185" s="45"/>
      <c r="P185" s="45"/>
      <c r="Q185" s="45"/>
      <c r="R185" s="45"/>
      <c r="S185" s="46"/>
      <c r="T185" s="46"/>
      <c r="U185" s="45"/>
      <c r="V185" s="45"/>
      <c r="W185" s="45"/>
      <c r="X185" s="45"/>
      <c r="Y185" s="45"/>
      <c r="Z185" s="45"/>
      <c r="AA185" s="45"/>
      <c r="AB185" s="45"/>
      <c r="AC185" s="45"/>
      <c r="AD185" s="45"/>
      <c r="AE185" s="45"/>
      <c r="AF185" s="45"/>
      <c r="AG185" s="45"/>
      <c r="AH185" s="45"/>
      <c r="AI185" s="45"/>
      <c r="AJ185" s="45"/>
      <c r="AK185" s="45"/>
      <c r="AL185" s="45"/>
      <c r="AM185" s="45"/>
      <c r="AN185" s="42"/>
      <c r="AO185" s="42"/>
      <c r="AP185" s="42"/>
      <c r="AQ185" s="42"/>
      <c r="AR185" s="42"/>
      <c r="AS185" s="42"/>
      <c r="AT185" s="42"/>
      <c r="AU185" s="42"/>
      <c r="AV185" s="42"/>
      <c r="AW185" s="42"/>
      <c r="AX185" s="42"/>
      <c r="AY185" s="42"/>
      <c r="AZ185" s="42"/>
    </row>
    <row r="186" spans="1:60" ht="15">
      <c r="A186" s="13"/>
      <c r="B186" s="13"/>
      <c r="C186" s="13"/>
      <c r="D186" s="13"/>
      <c r="E186" s="13"/>
      <c r="F186" s="13"/>
      <c r="G186" s="13"/>
      <c r="H186" s="13"/>
      <c r="I186" s="13"/>
      <c r="J186" s="13"/>
      <c r="K186" s="13"/>
      <c r="L186" s="13"/>
      <c r="M186" s="13"/>
      <c r="N186" s="13"/>
      <c r="O186" s="13"/>
      <c r="P186" s="13"/>
      <c r="Q186" s="13"/>
      <c r="R186" s="13"/>
      <c r="S186" s="16"/>
      <c r="T186" s="16"/>
      <c r="U186" s="13"/>
      <c r="V186" s="13"/>
      <c r="W186" s="13"/>
      <c r="X186" s="13"/>
      <c r="Y186" s="13"/>
      <c r="Z186" s="13"/>
      <c r="AA186" s="13"/>
      <c r="AB186" s="13"/>
      <c r="AC186" s="13"/>
      <c r="AD186" s="13"/>
      <c r="AE186" s="13"/>
      <c r="AF186" s="13"/>
      <c r="AG186" s="13"/>
      <c r="AH186" s="13"/>
      <c r="AI186" s="13"/>
      <c r="AJ186" s="13"/>
      <c r="AK186" s="13"/>
      <c r="AL186" s="13"/>
      <c r="AM186" s="13"/>
      <c r="AN186" s="42"/>
      <c r="AO186" s="42"/>
      <c r="AP186" s="42"/>
      <c r="AQ186" s="42"/>
      <c r="AR186" s="42"/>
      <c r="AS186" s="42"/>
      <c r="AT186" s="42"/>
      <c r="AU186" s="42"/>
      <c r="AV186" s="42"/>
      <c r="AW186" s="42"/>
      <c r="AX186" s="42"/>
      <c r="AY186" s="42"/>
      <c r="AZ186" s="42"/>
      <c r="BA186" s="36"/>
      <c r="BB186" s="36"/>
      <c r="BC186" s="36"/>
      <c r="BD186" s="36"/>
      <c r="BE186" s="36"/>
      <c r="BF186" s="36"/>
      <c r="BG186" s="36"/>
      <c r="BH186" s="36"/>
    </row>
    <row r="187" spans="1:60" ht="15">
      <c r="A187" s="13"/>
      <c r="B187" s="13"/>
      <c r="C187" s="13"/>
      <c r="D187" s="13"/>
      <c r="E187" s="13"/>
      <c r="F187" s="13"/>
      <c r="G187" s="13"/>
      <c r="H187" s="13"/>
      <c r="I187" s="13"/>
      <c r="J187" s="13"/>
      <c r="K187" s="13"/>
      <c r="L187" s="13"/>
      <c r="M187" s="13"/>
      <c r="N187" s="13"/>
      <c r="O187" s="13"/>
      <c r="P187" s="13"/>
      <c r="Q187" s="13"/>
      <c r="R187" s="13"/>
      <c r="S187" s="16"/>
      <c r="T187" s="16"/>
      <c r="U187" s="13"/>
      <c r="V187" s="13"/>
      <c r="W187" s="13"/>
      <c r="X187" s="13"/>
      <c r="Y187" s="13"/>
      <c r="Z187" s="13"/>
      <c r="AA187" s="13"/>
      <c r="AB187" s="13"/>
      <c r="AC187" s="13"/>
      <c r="AD187" s="13"/>
      <c r="AE187" s="13"/>
      <c r="AF187" s="13"/>
      <c r="AG187" s="13"/>
      <c r="AH187" s="13"/>
      <c r="AI187" s="13"/>
      <c r="AJ187" s="13"/>
      <c r="AK187" s="13"/>
      <c r="AL187" s="13"/>
      <c r="AM187" s="13"/>
      <c r="AN187" s="42"/>
      <c r="AO187" s="42"/>
      <c r="AP187" s="42"/>
      <c r="AQ187" s="42"/>
      <c r="AR187" s="42"/>
      <c r="AS187" s="42"/>
      <c r="AT187" s="42"/>
      <c r="AU187" s="42"/>
      <c r="AV187" s="42"/>
      <c r="AW187" s="42"/>
      <c r="AX187" s="42"/>
      <c r="AY187" s="42"/>
      <c r="AZ187" s="42"/>
      <c r="BA187" s="36"/>
      <c r="BB187" s="36"/>
      <c r="BC187" s="36"/>
      <c r="BD187" s="36"/>
      <c r="BE187" s="36"/>
      <c r="BF187" s="36"/>
      <c r="BG187" s="36"/>
      <c r="BH187" s="36"/>
    </row>
    <row r="188" spans="1:60" ht="15">
      <c r="A188" s="13"/>
      <c r="B188" s="13"/>
      <c r="C188" s="13"/>
      <c r="D188" s="13"/>
      <c r="E188" s="13"/>
      <c r="F188" s="13"/>
      <c r="G188" s="13"/>
      <c r="H188" s="13"/>
      <c r="I188" s="13"/>
      <c r="J188" s="13"/>
      <c r="K188" s="13"/>
      <c r="L188" s="13"/>
      <c r="M188" s="13"/>
      <c r="N188" s="13"/>
      <c r="O188" s="13"/>
      <c r="P188" s="13"/>
      <c r="Q188" s="13"/>
      <c r="R188" s="13"/>
      <c r="S188" s="16"/>
      <c r="T188" s="16"/>
      <c r="U188" s="13"/>
      <c r="V188" s="13"/>
      <c r="W188" s="13"/>
      <c r="X188" s="13"/>
      <c r="Y188" s="13"/>
      <c r="Z188" s="13"/>
      <c r="AA188" s="13"/>
      <c r="AB188" s="13"/>
      <c r="AC188" s="13"/>
      <c r="AD188" s="13"/>
      <c r="AE188" s="13"/>
      <c r="AF188" s="13"/>
      <c r="AG188" s="13"/>
      <c r="AH188" s="13"/>
      <c r="AI188" s="13"/>
      <c r="AJ188" s="13"/>
      <c r="AK188" s="13"/>
      <c r="AL188" s="13"/>
      <c r="AM188" s="13"/>
      <c r="AN188" s="42"/>
      <c r="AO188" s="42"/>
      <c r="AP188" s="42"/>
      <c r="AQ188" s="42"/>
      <c r="AR188" s="42"/>
      <c r="AS188" s="42"/>
      <c r="AT188" s="42"/>
      <c r="AU188" s="42"/>
      <c r="AV188" s="42"/>
      <c r="AW188" s="42"/>
      <c r="AX188" s="42"/>
      <c r="AY188" s="42"/>
      <c r="AZ188" s="42"/>
      <c r="BA188" s="36"/>
      <c r="BB188" s="36"/>
      <c r="BC188" s="36"/>
      <c r="BD188" s="36"/>
      <c r="BE188" s="36"/>
      <c r="BF188" s="36"/>
      <c r="BG188" s="36"/>
      <c r="BH188" s="36"/>
    </row>
    <row r="189" spans="1:60" ht="15">
      <c r="A189" s="28"/>
      <c r="B189" s="28"/>
      <c r="C189" s="28"/>
      <c r="D189" s="28"/>
      <c r="E189" s="28"/>
      <c r="F189" s="28"/>
      <c r="G189" s="28"/>
      <c r="H189" s="28"/>
      <c r="I189" s="28"/>
      <c r="J189" s="28"/>
      <c r="K189" s="28"/>
      <c r="L189" s="28"/>
      <c r="M189" s="28"/>
      <c r="N189" s="28"/>
      <c r="O189" s="28"/>
      <c r="P189" s="28"/>
      <c r="Q189" s="28"/>
      <c r="R189" s="28"/>
      <c r="S189" s="29"/>
      <c r="T189" s="29"/>
      <c r="U189" s="28"/>
      <c r="V189" s="28"/>
      <c r="W189" s="28"/>
      <c r="X189" s="28"/>
      <c r="Y189" s="28"/>
      <c r="Z189" s="28"/>
      <c r="AA189" s="28"/>
      <c r="AB189" s="28"/>
      <c r="AC189" s="28"/>
      <c r="AD189" s="28"/>
      <c r="AE189" s="28"/>
      <c r="AF189" s="28"/>
      <c r="AG189" s="28"/>
      <c r="AH189" s="28"/>
      <c r="AI189" s="28"/>
      <c r="AJ189" s="28"/>
      <c r="AK189" s="28"/>
      <c r="AL189" s="28"/>
      <c r="AN189" s="42"/>
      <c r="AO189" s="42"/>
      <c r="AP189" s="42"/>
      <c r="AQ189" s="42"/>
      <c r="AR189" s="42"/>
      <c r="AS189" s="42"/>
      <c r="AT189" s="42"/>
      <c r="AU189" s="42"/>
      <c r="AV189" s="42"/>
      <c r="AW189" s="42"/>
      <c r="AX189" s="42"/>
      <c r="AY189" s="42"/>
      <c r="AZ189" s="42"/>
      <c r="BA189" s="36"/>
      <c r="BB189" s="36"/>
      <c r="BC189" s="36"/>
      <c r="BD189" s="36"/>
      <c r="BE189" s="36"/>
      <c r="BF189" s="36"/>
      <c r="BG189" s="36"/>
      <c r="BH189" s="36"/>
    </row>
    <row r="190" spans="1:60" ht="15">
      <c r="A190" s="28"/>
      <c r="B190" s="28"/>
      <c r="C190" s="28"/>
      <c r="D190" s="28"/>
      <c r="E190" s="28"/>
      <c r="F190" s="28"/>
      <c r="G190" s="28"/>
      <c r="H190" s="28"/>
      <c r="I190" s="28"/>
      <c r="J190" s="28"/>
      <c r="K190" s="28"/>
      <c r="L190" s="28"/>
      <c r="M190" s="28"/>
      <c r="N190" s="28"/>
      <c r="O190" s="28"/>
      <c r="P190" s="28"/>
      <c r="Q190" s="28"/>
      <c r="R190" s="28"/>
      <c r="S190" s="29"/>
      <c r="T190" s="29"/>
      <c r="U190" s="28"/>
      <c r="V190" s="28"/>
      <c r="W190" s="28"/>
      <c r="X190" s="28"/>
      <c r="Y190" s="28"/>
      <c r="Z190" s="28"/>
      <c r="AA190" s="28"/>
      <c r="AB190" s="28"/>
      <c r="AC190" s="28"/>
      <c r="AD190" s="28"/>
      <c r="AE190" s="28"/>
      <c r="AF190" s="28"/>
      <c r="AG190" s="28"/>
      <c r="AH190" s="28"/>
      <c r="AI190" s="28"/>
      <c r="AJ190" s="28"/>
      <c r="AK190" s="28"/>
      <c r="AL190" s="28"/>
      <c r="AN190" s="42"/>
      <c r="AO190" s="42"/>
      <c r="AP190" s="42"/>
      <c r="AQ190" s="42"/>
      <c r="AR190" s="42"/>
      <c r="AS190" s="42"/>
      <c r="AT190" s="42"/>
      <c r="AU190" s="42"/>
      <c r="AV190" s="42"/>
      <c r="AW190" s="42"/>
      <c r="AX190" s="42"/>
      <c r="AY190" s="42"/>
      <c r="AZ190" s="42"/>
      <c r="BA190" s="36"/>
      <c r="BB190" s="36"/>
      <c r="BC190" s="36"/>
      <c r="BD190" s="36"/>
      <c r="BE190" s="36"/>
      <c r="BF190" s="36"/>
      <c r="BG190" s="36"/>
      <c r="BH190" s="36"/>
    </row>
    <row r="191" spans="1:60" ht="15">
      <c r="A191" s="28"/>
      <c r="B191" s="28"/>
      <c r="C191" s="28"/>
      <c r="D191" s="28"/>
      <c r="E191" s="28"/>
      <c r="F191" s="28"/>
      <c r="G191" s="28"/>
      <c r="H191" s="28"/>
      <c r="I191" s="28"/>
      <c r="J191" s="28"/>
      <c r="K191" s="28"/>
      <c r="L191" s="28"/>
      <c r="M191" s="28"/>
      <c r="N191" s="28"/>
      <c r="O191" s="28"/>
      <c r="P191" s="28"/>
      <c r="Q191" s="28"/>
      <c r="R191" s="28"/>
      <c r="S191" s="29"/>
      <c r="T191" s="29"/>
      <c r="U191" s="28"/>
      <c r="V191" s="28"/>
      <c r="W191" s="28"/>
      <c r="X191" s="28"/>
      <c r="Y191" s="28"/>
      <c r="Z191" s="28"/>
      <c r="AA191" s="28"/>
      <c r="AB191" s="28"/>
      <c r="AC191" s="28"/>
      <c r="AD191" s="28"/>
      <c r="AE191" s="28"/>
      <c r="AF191" s="28"/>
      <c r="AG191" s="28"/>
      <c r="AH191" s="28"/>
      <c r="AI191" s="28"/>
      <c r="AJ191" s="28"/>
      <c r="AK191" s="28"/>
      <c r="AL191" s="28"/>
      <c r="AN191" s="42"/>
      <c r="AO191" s="42"/>
      <c r="AP191" s="42"/>
      <c r="AQ191" s="42"/>
      <c r="AR191" s="42"/>
      <c r="AS191" s="42"/>
      <c r="AT191" s="42"/>
      <c r="AU191" s="42"/>
      <c r="AV191" s="42"/>
      <c r="AW191" s="42"/>
      <c r="AX191" s="42"/>
      <c r="AY191" s="42"/>
      <c r="AZ191" s="42"/>
      <c r="BA191" s="36"/>
      <c r="BB191" s="36"/>
      <c r="BC191" s="36"/>
      <c r="BD191" s="36"/>
      <c r="BE191" s="36"/>
      <c r="BF191" s="36"/>
      <c r="BG191" s="36"/>
      <c r="BH191" s="36"/>
    </row>
    <row r="192" spans="1:60" ht="15">
      <c r="A192" s="28"/>
      <c r="B192" s="28"/>
      <c r="C192" s="28"/>
      <c r="D192" s="28"/>
      <c r="E192" s="28"/>
      <c r="F192" s="28"/>
      <c r="G192" s="28"/>
      <c r="H192" s="28"/>
      <c r="I192" s="28"/>
      <c r="J192" s="28"/>
      <c r="K192" s="28"/>
      <c r="L192" s="28"/>
      <c r="M192" s="28"/>
      <c r="N192" s="28"/>
      <c r="O192" s="28"/>
      <c r="P192" s="28"/>
      <c r="Q192" s="28"/>
      <c r="R192" s="28"/>
      <c r="S192" s="29"/>
      <c r="T192" s="29"/>
      <c r="U192" s="28"/>
      <c r="V192" s="28"/>
      <c r="W192" s="28"/>
      <c r="X192" s="28"/>
      <c r="Y192" s="28"/>
      <c r="Z192" s="28"/>
      <c r="AA192" s="28"/>
      <c r="AB192" s="28"/>
      <c r="AC192" s="28"/>
      <c r="AD192" s="28"/>
      <c r="AE192" s="28"/>
      <c r="AF192" s="28"/>
      <c r="AG192" s="28"/>
      <c r="AH192" s="28"/>
      <c r="AI192" s="28"/>
      <c r="AJ192" s="28"/>
      <c r="AK192" s="28"/>
      <c r="AL192" s="28"/>
      <c r="AN192" s="42"/>
      <c r="AO192" s="42"/>
      <c r="AP192" s="42"/>
      <c r="AQ192" s="42"/>
      <c r="AR192" s="42"/>
      <c r="AS192" s="42"/>
      <c r="AT192" s="42"/>
      <c r="AU192" s="42"/>
      <c r="AV192" s="42"/>
      <c r="AW192" s="42"/>
      <c r="AX192" s="42"/>
      <c r="AY192" s="42"/>
      <c r="AZ192" s="42"/>
      <c r="BA192" s="36"/>
      <c r="BB192" s="36"/>
      <c r="BC192" s="36"/>
      <c r="BD192" s="36"/>
      <c r="BE192" s="36"/>
      <c r="BF192" s="36"/>
      <c r="BG192" s="36"/>
      <c r="BH192" s="36"/>
    </row>
    <row r="193" spans="1:60" ht="15">
      <c r="A193" s="28"/>
      <c r="B193" s="28"/>
      <c r="C193" s="28"/>
      <c r="D193" s="28"/>
      <c r="E193" s="28"/>
      <c r="F193" s="28"/>
      <c r="G193" s="28"/>
      <c r="H193" s="28"/>
      <c r="I193" s="28"/>
      <c r="J193" s="28"/>
      <c r="K193" s="28"/>
      <c r="L193" s="28"/>
      <c r="M193" s="28"/>
      <c r="N193" s="28"/>
      <c r="O193" s="28"/>
      <c r="P193" s="28"/>
      <c r="Q193" s="28"/>
      <c r="R193" s="28"/>
      <c r="S193" s="29"/>
      <c r="T193" s="29"/>
      <c r="U193" s="28"/>
      <c r="V193" s="28"/>
      <c r="W193" s="28"/>
      <c r="X193" s="28"/>
      <c r="Y193" s="28"/>
      <c r="Z193" s="28"/>
      <c r="AA193" s="28"/>
      <c r="AB193" s="28"/>
      <c r="AC193" s="28"/>
      <c r="AD193" s="28"/>
      <c r="AE193" s="28"/>
      <c r="AF193" s="28"/>
      <c r="AG193" s="28"/>
      <c r="AH193" s="28"/>
      <c r="AI193" s="28"/>
      <c r="AJ193" s="28"/>
      <c r="AK193" s="28"/>
      <c r="AL193" s="28"/>
      <c r="AN193" s="42"/>
      <c r="AO193" s="42"/>
      <c r="AP193" s="42"/>
      <c r="AQ193" s="42"/>
      <c r="AR193" s="42"/>
      <c r="AS193" s="42"/>
      <c r="AT193" s="42"/>
      <c r="AU193" s="42"/>
      <c r="AV193" s="42"/>
      <c r="AW193" s="42"/>
      <c r="AX193" s="42"/>
      <c r="AY193" s="42"/>
      <c r="AZ193" s="42"/>
      <c r="BA193" s="36"/>
      <c r="BB193" s="36"/>
      <c r="BC193" s="36"/>
      <c r="BD193" s="36"/>
      <c r="BE193" s="36"/>
      <c r="BF193" s="36"/>
      <c r="BG193" s="36"/>
      <c r="BH193" s="36"/>
    </row>
    <row r="194" spans="1:52" ht="15">
      <c r="A194" s="28"/>
      <c r="B194" s="28"/>
      <c r="C194" s="28"/>
      <c r="D194" s="28"/>
      <c r="E194" s="28"/>
      <c r="F194" s="28"/>
      <c r="G194" s="28"/>
      <c r="H194" s="28"/>
      <c r="I194" s="28"/>
      <c r="J194" s="28"/>
      <c r="K194" s="28"/>
      <c r="L194" s="28"/>
      <c r="M194" s="28"/>
      <c r="N194" s="28"/>
      <c r="O194" s="28"/>
      <c r="P194" s="28"/>
      <c r="Q194" s="28"/>
      <c r="R194" s="28"/>
      <c r="S194" s="29"/>
      <c r="T194" s="29"/>
      <c r="U194" s="28"/>
      <c r="V194" s="28"/>
      <c r="W194" s="28"/>
      <c r="X194" s="28"/>
      <c r="Y194" s="28"/>
      <c r="Z194" s="28"/>
      <c r="AA194" s="28"/>
      <c r="AB194" s="28"/>
      <c r="AC194" s="28"/>
      <c r="AD194" s="28"/>
      <c r="AE194" s="28"/>
      <c r="AF194" s="28"/>
      <c r="AG194" s="28"/>
      <c r="AH194" s="28"/>
      <c r="AI194" s="28"/>
      <c r="AJ194" s="28"/>
      <c r="AK194" s="28"/>
      <c r="AL194" s="28"/>
      <c r="AN194" s="42"/>
      <c r="AO194" s="42"/>
      <c r="AP194" s="42"/>
      <c r="AQ194" s="42"/>
      <c r="AR194" s="42"/>
      <c r="AS194" s="42"/>
      <c r="AT194" s="42"/>
      <c r="AU194" s="42"/>
      <c r="AV194" s="42"/>
      <c r="AW194" s="42"/>
      <c r="AX194" s="42"/>
      <c r="AY194" s="42"/>
      <c r="AZ194" s="42"/>
    </row>
    <row r="195" spans="1:52" ht="15">
      <c r="A195" s="28"/>
      <c r="B195" s="28"/>
      <c r="C195" s="28"/>
      <c r="D195" s="28"/>
      <c r="E195" s="28"/>
      <c r="F195" s="28"/>
      <c r="G195" s="28"/>
      <c r="H195" s="28"/>
      <c r="I195" s="28"/>
      <c r="J195" s="28"/>
      <c r="K195" s="28"/>
      <c r="L195" s="28"/>
      <c r="M195" s="28"/>
      <c r="N195" s="28"/>
      <c r="O195" s="28"/>
      <c r="P195" s="28"/>
      <c r="Q195" s="28"/>
      <c r="R195" s="28"/>
      <c r="S195" s="29"/>
      <c r="T195" s="29"/>
      <c r="U195" s="28"/>
      <c r="V195" s="28"/>
      <c r="W195" s="28"/>
      <c r="X195" s="28"/>
      <c r="Y195" s="28"/>
      <c r="Z195" s="28"/>
      <c r="AA195" s="28"/>
      <c r="AB195" s="28"/>
      <c r="AC195" s="28"/>
      <c r="AD195" s="28"/>
      <c r="AE195" s="28"/>
      <c r="AF195" s="28"/>
      <c r="AG195" s="28"/>
      <c r="AH195" s="28"/>
      <c r="AI195" s="28"/>
      <c r="AJ195" s="28"/>
      <c r="AK195" s="28"/>
      <c r="AL195" s="28"/>
      <c r="AN195" s="42"/>
      <c r="AO195" s="42"/>
      <c r="AP195" s="42"/>
      <c r="AQ195" s="42"/>
      <c r="AR195" s="42"/>
      <c r="AS195" s="42"/>
      <c r="AT195" s="42"/>
      <c r="AU195" s="42"/>
      <c r="AV195" s="42"/>
      <c r="AW195" s="42"/>
      <c r="AX195" s="42"/>
      <c r="AY195" s="42"/>
      <c r="AZ195" s="42"/>
    </row>
    <row r="196" spans="1:52" ht="15">
      <c r="A196" s="28"/>
      <c r="B196" s="28"/>
      <c r="C196" s="28"/>
      <c r="D196" s="28"/>
      <c r="E196" s="28"/>
      <c r="F196" s="28"/>
      <c r="G196" s="28"/>
      <c r="H196" s="28"/>
      <c r="I196" s="28"/>
      <c r="J196" s="28"/>
      <c r="K196" s="28"/>
      <c r="L196" s="28"/>
      <c r="M196" s="28"/>
      <c r="N196" s="28"/>
      <c r="O196" s="28"/>
      <c r="P196" s="28"/>
      <c r="Q196" s="28"/>
      <c r="R196" s="28"/>
      <c r="S196" s="29"/>
      <c r="T196" s="29"/>
      <c r="U196" s="28"/>
      <c r="V196" s="28"/>
      <c r="W196" s="28"/>
      <c r="X196" s="28"/>
      <c r="Y196" s="28"/>
      <c r="Z196" s="28"/>
      <c r="AA196" s="28"/>
      <c r="AB196" s="28"/>
      <c r="AC196" s="28"/>
      <c r="AD196" s="28"/>
      <c r="AE196" s="28"/>
      <c r="AF196" s="28"/>
      <c r="AG196" s="28"/>
      <c r="AH196" s="28"/>
      <c r="AI196" s="28"/>
      <c r="AJ196" s="28"/>
      <c r="AK196" s="28"/>
      <c r="AL196" s="28"/>
      <c r="AN196" s="42"/>
      <c r="AO196" s="42"/>
      <c r="AP196" s="42"/>
      <c r="AQ196" s="42"/>
      <c r="AR196" s="42"/>
      <c r="AS196" s="42"/>
      <c r="AT196" s="42"/>
      <c r="AU196" s="42"/>
      <c r="AV196" s="42"/>
      <c r="AW196" s="42"/>
      <c r="AX196" s="42"/>
      <c r="AY196" s="42"/>
      <c r="AZ196" s="42"/>
    </row>
    <row r="197" spans="1:52" ht="15">
      <c r="A197" s="28"/>
      <c r="B197" s="28"/>
      <c r="C197" s="28"/>
      <c r="D197" s="28"/>
      <c r="E197" s="28"/>
      <c r="F197" s="28"/>
      <c r="G197" s="28"/>
      <c r="H197" s="28"/>
      <c r="I197" s="28"/>
      <c r="J197" s="28"/>
      <c r="K197" s="28"/>
      <c r="L197" s="28"/>
      <c r="M197" s="28"/>
      <c r="N197" s="28"/>
      <c r="O197" s="28"/>
      <c r="P197" s="28"/>
      <c r="Q197" s="28"/>
      <c r="R197" s="28"/>
      <c r="S197" s="29"/>
      <c r="T197" s="29"/>
      <c r="U197" s="28"/>
      <c r="V197" s="28"/>
      <c r="W197" s="28"/>
      <c r="X197" s="28"/>
      <c r="Y197" s="28"/>
      <c r="Z197" s="28"/>
      <c r="AA197" s="28"/>
      <c r="AB197" s="28"/>
      <c r="AC197" s="28"/>
      <c r="AD197" s="28"/>
      <c r="AE197" s="28"/>
      <c r="AF197" s="28"/>
      <c r="AG197" s="28"/>
      <c r="AH197" s="28"/>
      <c r="AI197" s="28"/>
      <c r="AJ197" s="28"/>
      <c r="AK197" s="28"/>
      <c r="AL197" s="28"/>
      <c r="AN197" s="42"/>
      <c r="AO197" s="42"/>
      <c r="AP197" s="42"/>
      <c r="AQ197" s="42"/>
      <c r="AR197" s="42"/>
      <c r="AS197" s="42"/>
      <c r="AT197" s="42"/>
      <c r="AU197" s="42"/>
      <c r="AV197" s="42"/>
      <c r="AW197" s="42"/>
      <c r="AX197" s="42"/>
      <c r="AY197" s="42"/>
      <c r="AZ197" s="42"/>
    </row>
    <row r="198" spans="1:52" ht="15">
      <c r="A198" s="28"/>
      <c r="B198" s="28"/>
      <c r="C198" s="28"/>
      <c r="D198" s="28"/>
      <c r="E198" s="28"/>
      <c r="F198" s="28"/>
      <c r="G198" s="28"/>
      <c r="H198" s="28"/>
      <c r="I198" s="28"/>
      <c r="J198" s="28"/>
      <c r="K198" s="28"/>
      <c r="L198" s="28"/>
      <c r="M198" s="28"/>
      <c r="N198" s="28"/>
      <c r="O198" s="28"/>
      <c r="P198" s="28"/>
      <c r="Q198" s="28"/>
      <c r="R198" s="28"/>
      <c r="S198" s="29"/>
      <c r="T198" s="29"/>
      <c r="U198" s="28"/>
      <c r="V198" s="28"/>
      <c r="W198" s="28"/>
      <c r="X198" s="28"/>
      <c r="Y198" s="28"/>
      <c r="Z198" s="28"/>
      <c r="AA198" s="28"/>
      <c r="AB198" s="28"/>
      <c r="AC198" s="28"/>
      <c r="AD198" s="28"/>
      <c r="AE198" s="28"/>
      <c r="AF198" s="28"/>
      <c r="AG198" s="28"/>
      <c r="AH198" s="28"/>
      <c r="AI198" s="28"/>
      <c r="AJ198" s="28"/>
      <c r="AK198" s="28"/>
      <c r="AL198" s="28"/>
      <c r="AN198" s="42"/>
      <c r="AO198" s="42"/>
      <c r="AP198" s="42"/>
      <c r="AQ198" s="42"/>
      <c r="AR198" s="42"/>
      <c r="AS198" s="42"/>
      <c r="AT198" s="42"/>
      <c r="AU198" s="42"/>
      <c r="AV198" s="42"/>
      <c r="AW198" s="42"/>
      <c r="AX198" s="42"/>
      <c r="AY198" s="42"/>
      <c r="AZ198" s="42"/>
    </row>
    <row r="199" spans="1:52" ht="15">
      <c r="A199" s="28"/>
      <c r="B199" s="28"/>
      <c r="C199" s="28"/>
      <c r="D199" s="28"/>
      <c r="E199" s="28"/>
      <c r="F199" s="28"/>
      <c r="G199" s="28"/>
      <c r="H199" s="28"/>
      <c r="I199" s="28"/>
      <c r="J199" s="28"/>
      <c r="K199" s="28"/>
      <c r="L199" s="28"/>
      <c r="M199" s="28"/>
      <c r="N199" s="28"/>
      <c r="O199" s="28"/>
      <c r="P199" s="28"/>
      <c r="Q199" s="28"/>
      <c r="R199" s="28"/>
      <c r="S199" s="29"/>
      <c r="T199" s="29"/>
      <c r="U199" s="28"/>
      <c r="V199" s="28"/>
      <c r="W199" s="28"/>
      <c r="X199" s="28"/>
      <c r="Y199" s="28"/>
      <c r="Z199" s="28"/>
      <c r="AA199" s="28"/>
      <c r="AB199" s="28"/>
      <c r="AC199" s="28"/>
      <c r="AD199" s="28"/>
      <c r="AE199" s="28"/>
      <c r="AF199" s="28"/>
      <c r="AG199" s="28"/>
      <c r="AH199" s="28"/>
      <c r="AI199" s="28"/>
      <c r="AJ199" s="28"/>
      <c r="AK199" s="28"/>
      <c r="AL199" s="28"/>
      <c r="AN199" s="42"/>
      <c r="AO199" s="42"/>
      <c r="AP199" s="42"/>
      <c r="AQ199" s="42"/>
      <c r="AR199" s="42"/>
      <c r="AS199" s="42"/>
      <c r="AT199" s="42"/>
      <c r="AU199" s="42"/>
      <c r="AV199" s="42"/>
      <c r="AW199" s="42"/>
      <c r="AX199" s="42"/>
      <c r="AY199" s="42"/>
      <c r="AZ199" s="42"/>
    </row>
    <row r="200" spans="46:52" ht="15">
      <c r="AT200" s="42"/>
      <c r="AU200" s="42"/>
      <c r="AV200" s="42"/>
      <c r="AW200" s="42"/>
      <c r="AX200" s="42"/>
      <c r="AY200" s="42"/>
      <c r="AZ200" s="42"/>
    </row>
    <row r="201" spans="46:52" ht="15">
      <c r="AT201" s="42"/>
      <c r="AU201" s="42"/>
      <c r="AV201" s="42"/>
      <c r="AW201" s="42"/>
      <c r="AX201" s="42"/>
      <c r="AY201" s="42"/>
      <c r="AZ201" s="42"/>
    </row>
    <row r="202" spans="46:52" ht="15">
      <c r="AT202" s="42"/>
      <c r="AU202" s="42"/>
      <c r="AV202" s="42"/>
      <c r="AW202" s="42"/>
      <c r="AX202" s="42"/>
      <c r="AY202" s="42"/>
      <c r="AZ202" s="42"/>
    </row>
    <row r="203" spans="50:52" ht="15">
      <c r="AX203" s="42"/>
      <c r="AY203" s="42"/>
      <c r="AZ203" s="42"/>
    </row>
    <row r="204" spans="50:52" ht="15">
      <c r="AX204" s="42"/>
      <c r="AY204" s="42"/>
      <c r="AZ204" s="42"/>
    </row>
  </sheetData>
  <sheetProtection password="CE2C" sheet="1" formatCells="0" formatColumns="0" formatRows="0" selectLockedCells="1"/>
  <mergeCells count="216">
    <mergeCell ref="B23:C23"/>
    <mergeCell ref="B20:C20"/>
    <mergeCell ref="B24:C24"/>
    <mergeCell ref="D24:AL24"/>
    <mergeCell ref="B25:C25"/>
    <mergeCell ref="D25:AL25"/>
    <mergeCell ref="D20:AL20"/>
    <mergeCell ref="B21:C21"/>
    <mergeCell ref="D21:AL21"/>
    <mergeCell ref="B22:C22"/>
    <mergeCell ref="B17:C17"/>
    <mergeCell ref="D17:AL17"/>
    <mergeCell ref="B18:C18"/>
    <mergeCell ref="D18:AL18"/>
    <mergeCell ref="B19:C19"/>
    <mergeCell ref="D19:AL19"/>
    <mergeCell ref="P14:AL14"/>
    <mergeCell ref="B14:O14"/>
    <mergeCell ref="B28:AL28"/>
    <mergeCell ref="N8:S8"/>
    <mergeCell ref="B10:AL10"/>
    <mergeCell ref="B15:AL15"/>
    <mergeCell ref="D23:AL23"/>
    <mergeCell ref="D16:AL16"/>
    <mergeCell ref="B16:C16"/>
    <mergeCell ref="D22:AL22"/>
    <mergeCell ref="A84:AL84"/>
    <mergeCell ref="A85:AL85"/>
    <mergeCell ref="A88:AL88"/>
    <mergeCell ref="AB169:AH169"/>
    <mergeCell ref="B37:AL37"/>
    <mergeCell ref="G144:AL144"/>
    <mergeCell ref="B39:AL39"/>
    <mergeCell ref="A120:Q120"/>
    <mergeCell ref="AD139:AF139"/>
    <mergeCell ref="A72:AL72"/>
    <mergeCell ref="B30:N30"/>
    <mergeCell ref="B33:N33"/>
    <mergeCell ref="B12:AL12"/>
    <mergeCell ref="B13:AL13"/>
    <mergeCell ref="A164:G164"/>
    <mergeCell ref="A144:F144"/>
    <mergeCell ref="A121:P129"/>
    <mergeCell ref="A143:AL143"/>
    <mergeCell ref="A71:AL71"/>
    <mergeCell ref="A83:AL83"/>
    <mergeCell ref="AC33:AL33"/>
    <mergeCell ref="A1:AM2"/>
    <mergeCell ref="W5:AK5"/>
    <mergeCell ref="B31:N31"/>
    <mergeCell ref="A182:S184"/>
    <mergeCell ref="A180:AL180"/>
    <mergeCell ref="W6:AL6"/>
    <mergeCell ref="A57:AL57"/>
    <mergeCell ref="T100:AL109"/>
    <mergeCell ref="B29:AL29"/>
    <mergeCell ref="A77:AL77"/>
    <mergeCell ref="A75:I75"/>
    <mergeCell ref="A78:AL78"/>
    <mergeCell ref="AA59:AL59"/>
    <mergeCell ref="B41:AJ41"/>
    <mergeCell ref="P59:Z59"/>
    <mergeCell ref="A66:AL66"/>
    <mergeCell ref="A73:AL73"/>
    <mergeCell ref="A74:M74"/>
    <mergeCell ref="N74:AK74"/>
    <mergeCell ref="X171:Z171"/>
    <mergeCell ref="AJ172:AL172"/>
    <mergeCell ref="AC30:AL30"/>
    <mergeCell ref="V147:AL148"/>
    <mergeCell ref="T112:AL115"/>
    <mergeCell ref="A58:AL58"/>
    <mergeCell ref="A59:O59"/>
    <mergeCell ref="B38:AL38"/>
    <mergeCell ref="B36:AL36"/>
    <mergeCell ref="B40:AL40"/>
    <mergeCell ref="I168:AL168"/>
    <mergeCell ref="A169:R169"/>
    <mergeCell ref="U169:Z169"/>
    <mergeCell ref="A157:R163"/>
    <mergeCell ref="A147:S150"/>
    <mergeCell ref="H141:AL141"/>
    <mergeCell ref="I167:AL167"/>
    <mergeCell ref="I165:AL165"/>
    <mergeCell ref="AD171:AF171"/>
    <mergeCell ref="AF157:AK157"/>
    <mergeCell ref="D172:W172"/>
    <mergeCell ref="H142:AL142"/>
    <mergeCell ref="B11:AL11"/>
    <mergeCell ref="O30:AB30"/>
    <mergeCell ref="AA172:AC172"/>
    <mergeCell ref="AG139:AI139"/>
    <mergeCell ref="A171:C171"/>
    <mergeCell ref="AD150:AL150"/>
    <mergeCell ref="A82:AL82"/>
    <mergeCell ref="AF156:AL156"/>
    <mergeCell ref="V150:AC150"/>
    <mergeCell ref="J75:AK75"/>
    <mergeCell ref="AJ137:AL137"/>
    <mergeCell ref="X137:Z137"/>
    <mergeCell ref="A100:Q100"/>
    <mergeCell ref="A99:S99"/>
    <mergeCell ref="AJ139:AL139"/>
    <mergeCell ref="A140:AL140"/>
    <mergeCell ref="A103:Q103"/>
    <mergeCell ref="E134:K134"/>
    <mergeCell ref="A138:C138"/>
    <mergeCell ref="K115:R115"/>
    <mergeCell ref="D138:W138"/>
    <mergeCell ref="B133:K133"/>
    <mergeCell ref="A94:AL94"/>
    <mergeCell ref="A92:AL92"/>
    <mergeCell ref="T117:AB117"/>
    <mergeCell ref="R126:AL126"/>
    <mergeCell ref="T99:AL99"/>
    <mergeCell ref="AD137:AF137"/>
    <mergeCell ref="W133:AB133"/>
    <mergeCell ref="R120:AL120"/>
    <mergeCell ref="N131:R131"/>
    <mergeCell ref="L133:T133"/>
    <mergeCell ref="A90:AL90"/>
    <mergeCell ref="A80:AL80"/>
    <mergeCell ref="A137:C137"/>
    <mergeCell ref="A81:AL81"/>
    <mergeCell ref="A79:L79"/>
    <mergeCell ref="A76:AM76"/>
    <mergeCell ref="B134:C134"/>
    <mergeCell ref="A89:AL89"/>
    <mergeCell ref="A87:AL87"/>
    <mergeCell ref="A98:AL98"/>
    <mergeCell ref="X138:Z138"/>
    <mergeCell ref="A96:AL96"/>
    <mergeCell ref="A95:AL95"/>
    <mergeCell ref="A112:Q113"/>
    <mergeCell ref="A104:Q104"/>
    <mergeCell ref="A105:R110"/>
    <mergeCell ref="AJ138:AL138"/>
    <mergeCell ref="AD138:AF138"/>
    <mergeCell ref="AG138:AI138"/>
    <mergeCell ref="S131:Y131"/>
    <mergeCell ref="A179:AL179"/>
    <mergeCell ref="AJ173:AL173"/>
    <mergeCell ref="A178:AM178"/>
    <mergeCell ref="AG172:AI172"/>
    <mergeCell ref="X172:Z172"/>
    <mergeCell ref="A97:AL97"/>
    <mergeCell ref="A101:Q101"/>
    <mergeCell ref="A117:I117"/>
    <mergeCell ref="R124:AL125"/>
    <mergeCell ref="A102:Q102"/>
    <mergeCell ref="H176:AL176"/>
    <mergeCell ref="A175:G175"/>
    <mergeCell ref="AG173:AI173"/>
    <mergeCell ref="H175:AL175"/>
    <mergeCell ref="A176:G176"/>
    <mergeCell ref="A70:B70"/>
    <mergeCell ref="AG137:AI137"/>
    <mergeCell ref="M79:AL79"/>
    <mergeCell ref="A135:AL135"/>
    <mergeCell ref="R127:AM130"/>
    <mergeCell ref="AD172:AF172"/>
    <mergeCell ref="AA137:AC137"/>
    <mergeCell ref="A153:AM153"/>
    <mergeCell ref="A65:K65"/>
    <mergeCell ref="AG171:AI171"/>
    <mergeCell ref="AJ171:AL171"/>
    <mergeCell ref="AA171:AC171"/>
    <mergeCell ref="D171:W171"/>
    <mergeCell ref="A93:AL93"/>
    <mergeCell ref="A86:AL86"/>
    <mergeCell ref="B48:H48"/>
    <mergeCell ref="I48:P48"/>
    <mergeCell ref="A62:AL62"/>
    <mergeCell ref="AD173:AF173"/>
    <mergeCell ref="A67:AL67"/>
    <mergeCell ref="A172:C172"/>
    <mergeCell ref="A91:AL91"/>
    <mergeCell ref="R121:AL122"/>
    <mergeCell ref="AA138:AC138"/>
    <mergeCell ref="A141:G141"/>
    <mergeCell ref="AC32:AL32"/>
    <mergeCell ref="O33:AB33"/>
    <mergeCell ref="B45:AL45"/>
    <mergeCell ref="A68:AL68"/>
    <mergeCell ref="D137:W137"/>
    <mergeCell ref="A115:G115"/>
    <mergeCell ref="L65:AL65"/>
    <mergeCell ref="B43:AL43"/>
    <mergeCell ref="B42:AL42"/>
    <mergeCell ref="B44:AL44"/>
    <mergeCell ref="P54:U54"/>
    <mergeCell ref="V54:AC54"/>
    <mergeCell ref="B46:AJ46"/>
    <mergeCell ref="A64:AL64"/>
    <mergeCell ref="AC31:AL31"/>
    <mergeCell ref="B50:H50"/>
    <mergeCell ref="I50:P50"/>
    <mergeCell ref="Q50:AL50"/>
    <mergeCell ref="B32:N32"/>
    <mergeCell ref="O32:AB32"/>
    <mergeCell ref="A69:AL69"/>
    <mergeCell ref="AD56:AI56"/>
    <mergeCell ref="A60:AL60"/>
    <mergeCell ref="A63:AL63"/>
    <mergeCell ref="A56:H56"/>
    <mergeCell ref="AJ56:AL56"/>
    <mergeCell ref="B9:AL9"/>
    <mergeCell ref="AB35:AL35"/>
    <mergeCell ref="B35:AA35"/>
    <mergeCell ref="C70:AL70"/>
    <mergeCell ref="B26:AL26"/>
    <mergeCell ref="B27:AL27"/>
    <mergeCell ref="A55:AM55"/>
    <mergeCell ref="Q48:AL48"/>
    <mergeCell ref="A61:AL61"/>
    <mergeCell ref="O31:AB31"/>
  </mergeCells>
  <dataValidations count="2">
    <dataValidation type="list" allowBlank="1" showInputMessage="1" showErrorMessage="1" sqref="B10:AL10">
      <formula1>$BA$41:$BA$43</formula1>
    </dataValidation>
    <dataValidation type="list" allowBlank="1" showInputMessage="1" showErrorMessage="1" sqref="W6:AL6">
      <formula1>$BA$2:$BA$35</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87" r:id="rId4"/>
  <rowBreaks count="3" manualBreakCount="3">
    <brk id="51" max="255" man="1"/>
    <brk id="118" max="38" man="1"/>
    <brk id="152" max="255" man="1"/>
  </rowBreaks>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975406.79</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Девятьсот семьдесят пять тысяч четыреста шесть рублей 79 копеек</v>
      </c>
    </row>
    <row r="19" spans="2:3" ht="12.75">
      <c r="B19" s="7">
        <f ca="1">ROUND((RAND()*10000000),2)</f>
        <v>5992908.37</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Пять миллионов девятьсот девяносто две тысячи девятьсот восемь рублей 37 копеек</v>
      </c>
    </row>
    <row r="20" spans="2:3" ht="12.75">
      <c r="B20" s="7">
        <f ca="1">ROUND((RAND()*100000000),2)</f>
        <v>87574104.79</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Восемьдесят семь миллионов пятьсот семьдесят четыре тысячи сто четыре рубля 79 копеек</v>
      </c>
    </row>
    <row r="21" spans="2:3" ht="12.75">
      <c r="B21" s="7">
        <f ca="1">ROUND((RAND()*1000000000),2)</f>
        <v>101908233.82</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Сто один миллион девятьсот восемь тысяч двести тридцать три рубля 82 копейки</v>
      </c>
    </row>
    <row r="22" spans="2:3" ht="12.75">
      <c r="B22" s="7">
        <f ca="1">ROUND((RAND()*1000000000000),2)</f>
        <v>815827219038.67</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Восемьсот пятнадцать миллиардов восемьсот двадцать семь миллионов двести девятнадцать тысяч тридцать восемь рублей 67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2024-02-20T12:10:30Z</cp:lastPrinted>
  <dcterms:created xsi:type="dcterms:W3CDTF">2021-04-16T08:52:42Z</dcterms:created>
  <dcterms:modified xsi:type="dcterms:W3CDTF">2024-03-22T08:32:49Z</dcterms:modified>
  <cp:category/>
  <cp:version/>
  <cp:contentType/>
  <cp:contentStatus/>
</cp:coreProperties>
</file>